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12"/>
  </bookViews>
  <sheets>
    <sheet name="社会保险基金收入预算表（开）" sheetId="20" r:id="rId1"/>
    <sheet name="社会保险基金收入预算表（铁）" sheetId="3" r:id="rId2"/>
    <sheet name="社会保险基金支出预算表（开）" sheetId="21" r:id="rId3"/>
    <sheet name="社会保险基金支出预算表（铁）" sheetId="25" r:id="rId4"/>
    <sheet name="城乡居民养老保险预算表 (开)" sheetId="33" r:id="rId5"/>
    <sheet name="城乡居民养老保险预算表（铁）" sheetId="26" r:id="rId6"/>
    <sheet name="机关事业单位养老保险预算表（开）" sheetId="22" r:id="rId7"/>
    <sheet name="机关事业单位养老保险预算表（铁）" sheetId="27" r:id="rId8"/>
    <sheet name="财政对社会保险基金补助情况表（开）" sheetId="23" r:id="rId9"/>
    <sheet name="财政对社会保险基金补助情况表（铁）" sheetId="28" r:id="rId10"/>
    <sheet name="基本养老保险基础资料（开）" sheetId="24" r:id="rId11"/>
    <sheet name="基本养老保险基础资料（铁）" sheetId="29" r:id="rId12"/>
    <sheet name="城乡居民基本医疗保险基金收支预算表" sheetId="32" r:id="rId13"/>
    <sheet name="工伤保险基金收支预算表" sheetId="30" r:id="rId14"/>
    <sheet name="失业保险基金收支预算表" sheetId="31" r:id="rId15"/>
  </sheets>
  <definedNames>
    <definedName name="_Order1" hidden="1">255</definedName>
    <definedName name="_Order2" hidden="1">255</definedName>
    <definedName name="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<sst xmlns="http://schemas.openxmlformats.org/spreadsheetml/2006/main" count="649" uniqueCount="205">
  <si>
    <t>2024年社会保险基金收入预算表</t>
  </si>
  <si>
    <t>湖北省黄石市开发区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</si>
  <si>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</si>
  <si>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</si>
  <si>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</si>
  <si>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</si>
  <si>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</si>
  <si>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</si>
  <si>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</si>
  <si>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</si>
  <si>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</si>
  <si>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</si>
  <si>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收入合计：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</si>
  <si>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</si>
  <si>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</si>
  <si>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</si>
  <si>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</si>
  <si>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</si>
  <si>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</si>
  <si>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</si>
  <si>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</si>
  <si>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表</t>
    </r>
  </si>
  <si>
    <t>湖北省黄石市铁山区</t>
  </si>
  <si>
    <t>2024年社会保险基金支出预算表</t>
  </si>
  <si>
    <t>支出合计：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</si>
  <si>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</si>
  <si>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</si>
  <si>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</si>
  <si>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</si>
  <si>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</si>
  <si>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2024年城乡居民基本养老保险基金收支预算表</t>
  </si>
  <si>
    <t>2023年执行数</t>
  </si>
  <si>
    <t>2024年预算数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</si>
  <si>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</si>
  <si>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</si>
  <si>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</si>
  <si>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</si>
  <si>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二、财政补贴收入</t>
  </si>
  <si>
    <t>三、丧葬补助金支出</t>
  </si>
  <si>
    <t xml:space="preserve">    其中：财政对基础养老金的补贴</t>
  </si>
  <si>
    <t>四、转移支出</t>
  </si>
  <si>
    <t xml:space="preserve">          财政对个人缴费的补贴</t>
  </si>
  <si>
    <t>五、其他支出</t>
  </si>
  <si>
    <t>三、集体补助收入</t>
  </si>
  <si>
    <t>×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</si>
  <si>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</si>
  <si>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</si>
  <si>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</si>
  <si>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</si>
  <si>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</si>
  <si>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</si>
  <si>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</si>
  <si>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</si>
  <si>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</si>
  <si>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</si>
  <si>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</si>
  <si>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</si>
  <si>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</si>
  <si>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</si>
  <si>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</si>
  <si>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总        计</t>
  </si>
  <si>
    <t>说明：开发区不涉及城乡居民养老保险预算，此表无数据。</t>
  </si>
  <si>
    <t>2024年机关事业单位基本养老保险基金收支预算表</t>
  </si>
  <si>
    <t>一、基本养老保险费收入</t>
  </si>
  <si>
    <t>一、基本养老金支出</t>
  </si>
  <si>
    <t xml:space="preserve">    其中：当期征缴收入</t>
  </si>
  <si>
    <t>二、转移支出</t>
  </si>
  <si>
    <t>三、其他支出</t>
  </si>
  <si>
    <t xml:space="preserve">    其中：地方财政补贴</t>
  </si>
  <si>
    <t>三、利息收入</t>
  </si>
  <si>
    <t>四、转移收入</t>
  </si>
  <si>
    <t>五、其他收入</t>
  </si>
  <si>
    <t xml:space="preserve">    其中：滞纳金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</si>
  <si>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</si>
  <si>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</si>
  <si>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</si>
  <si>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</si>
  <si>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</si>
  <si>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</si>
  <si>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</si>
  <si>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</si>
  <si>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</si>
  <si>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</si>
  <si>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</si>
  <si>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r>
      <rPr>
        <sz val="12"/>
        <color indexed="8"/>
        <rFont val="宋体"/>
        <charset val="134"/>
      </rPr>
      <t>0</t>
    </r>
    <r>
      <rPr>
        <sz val="12"/>
        <color indexed="8"/>
        <rFont val="宋体"/>
        <charset val="134"/>
      </rPr>
      <t>7</t>
    </r>
    <r>
      <rPr>
        <sz val="12"/>
        <color indexed="8"/>
        <rFont val="宋体"/>
        <charset val="134"/>
      </rPr>
      <t>表</t>
    </r>
  </si>
  <si>
    <r>
      <rPr>
        <sz val="12"/>
        <color indexed="8"/>
        <rFont val="宋体"/>
        <charset val="134"/>
      </rPr>
      <t xml:space="preserve">第 </t>
    </r>
    <r>
      <rPr>
        <sz val="12"/>
        <color indexed="8"/>
        <rFont val="宋体"/>
        <charset val="134"/>
      </rPr>
      <t>7</t>
    </r>
    <r>
      <rPr>
        <sz val="12"/>
        <color indexed="8"/>
        <rFont val="宋体"/>
        <charset val="134"/>
      </rPr>
      <t xml:space="preserve"> 页</t>
    </r>
  </si>
  <si>
    <t>2024年财政对社会保险基金补助情况表</t>
  </si>
  <si>
    <t xml:space="preserve">项      目  </t>
  </si>
  <si>
    <t>企业职工基本养老保险基金</t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</si>
  <si>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</si>
  <si>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</si>
  <si>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</si>
  <si>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</si>
  <si>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本年预算安排</t>
  </si>
  <si>
    <t xml:space="preserve">    一般公共预算科目和名称</t>
  </si>
  <si>
    <t>2082601财政对企业职工基本养老保险基金的补助</t>
  </si>
  <si>
    <t>2082602财政对城乡居民基本养老保险基金的补助</t>
  </si>
  <si>
    <t>2080507对机关事业单位基本养老保险基金的补助</t>
  </si>
  <si>
    <t>2101201财政对职工基本医疗保险基金的补助</t>
  </si>
  <si>
    <t>2101202财政对城乡居民基本医疗保险基金的补助</t>
  </si>
  <si>
    <t>2082702财政对工伤保险基金的补助</t>
  </si>
  <si>
    <t>2082701财政对失业保险基金的补助</t>
  </si>
  <si>
    <t xml:space="preserve">    一般公共预算列支金额</t>
  </si>
  <si>
    <t xml:space="preserve">   （一）中央级</t>
  </si>
  <si>
    <t>　 （二）省级</t>
  </si>
  <si>
    <t>　 （三）地（市）级</t>
  </si>
  <si>
    <t>　 （四）县级</t>
  </si>
  <si>
    <t>2024年基本养老保险基础资料表</t>
  </si>
  <si>
    <t>单位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</si>
  <si>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</si>
  <si>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</si>
  <si>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</si>
  <si>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</si>
  <si>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</si>
  <si>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(3)本年新增欠费</t>
  </si>
  <si>
    <t>　     1.在职职工</t>
  </si>
  <si>
    <t xml:space="preserve">       (4)年末累计欠费</t>
  </si>
  <si>
    <t xml:space="preserve">         其中：个人身份参保</t>
  </si>
  <si>
    <t xml:space="preserve">     3.本年预缴以后年度基本养老保险费</t>
  </si>
  <si>
    <t>　　   2.离休人员</t>
  </si>
  <si>
    <t xml:space="preserve">     4.一次性补缴以前年度基本养老保险费</t>
  </si>
  <si>
    <t xml:space="preserve">       3.退休、退职人员</t>
  </si>
  <si>
    <t>二、城乡居民基本养老保险</t>
  </si>
  <si>
    <t xml:space="preserve">        (1)当年新增退休退职人员</t>
  </si>
  <si>
    <t xml:space="preserve">   (一)16-59周岁参保人数</t>
  </si>
  <si>
    <t xml:space="preserve"> 　     (2)当年死亡退休退职人员</t>
  </si>
  <si>
    <t xml:space="preserve">   (二)16-59周岁缴费人数</t>
  </si>
  <si>
    <t xml:space="preserve">   (二)缴费人数</t>
  </si>
  <si>
    <t xml:space="preserve">   (三)实际领取待遇人数</t>
  </si>
  <si>
    <t xml:space="preserve">       其中：个人身份缴费</t>
  </si>
  <si>
    <t xml:space="preserve">   (四)人均缴费水平</t>
  </si>
  <si>
    <t>元/年</t>
  </si>
  <si>
    <t xml:space="preserve">   (三)缴费基数总额</t>
  </si>
  <si>
    <t xml:space="preserve">   (五)人均财政对个人缴费补贴水平</t>
  </si>
  <si>
    <t xml:space="preserve">         其中：个人身份缴费基数总额</t>
  </si>
  <si>
    <t xml:space="preserve">  （六）人均养老金水平</t>
  </si>
  <si>
    <t>元/月</t>
  </si>
  <si>
    <t xml:space="preserve">   (四)缴费费率</t>
  </si>
  <si>
    <t>%</t>
  </si>
  <si>
    <t>三、机关事业单位基本养老保险</t>
  </si>
  <si>
    <t xml:space="preserve">       1.单位缴费费率</t>
  </si>
  <si>
    <t xml:space="preserve">       2.职工个人缴费费率</t>
  </si>
  <si>
    <t xml:space="preserve">   　  1.在职职工</t>
  </si>
  <si>
    <t xml:space="preserve">       3.以个人身份参保缴费费率</t>
  </si>
  <si>
    <t>　   　2.退休、退职人员</t>
  </si>
  <si>
    <t xml:space="preserve">   (五)人均缴费工资基数</t>
  </si>
  <si>
    <t xml:space="preserve">   (六)保险费缴纳情况</t>
  </si>
  <si>
    <t xml:space="preserve">       1.缴纳当年基本养老保险费</t>
  </si>
  <si>
    <t xml:space="preserve">       2.欠费情况</t>
  </si>
  <si>
    <t xml:space="preserve">       (1)上年末累计欠费</t>
  </si>
  <si>
    <t>四、统筹地区职工平均工资</t>
  </si>
  <si>
    <t>城乡居民基本医疗保险基金收支预算表</t>
  </si>
  <si>
    <t>单位：万元</t>
  </si>
  <si>
    <r>
      <rPr>
        <b/>
        <sz val="10"/>
        <color indexed="8"/>
        <rFont val="Times New Roman"/>
        <charset val="134"/>
      </rPr>
      <t>项</t>
    </r>
    <r>
      <rPr>
        <b/>
        <sz val="10"/>
        <color indexed="8"/>
        <rFont val="Times New Roman"/>
        <charset val="134"/>
      </rPr>
      <t xml:space="preserve">        </t>
    </r>
    <r>
      <rPr>
        <b/>
        <sz val="10"/>
        <color indexed="8"/>
        <rFont val="宋体"/>
        <charset val="134"/>
      </rPr>
      <t>目</t>
    </r>
  </si>
  <si>
    <t>预算数</t>
  </si>
  <si>
    <t>一、基本医疗保险费收入</t>
  </si>
  <si>
    <t>一、基本医疗保险待遇支出</t>
  </si>
  <si>
    <r>
      <rPr>
        <sz val="10"/>
        <color indexed="8"/>
        <rFont val="Times New Roman"/>
        <charset val="134"/>
      </rPr>
      <t xml:space="preserve">    </t>
    </r>
    <r>
      <rPr>
        <sz val="10"/>
        <color indexed="8"/>
        <rFont val="宋体"/>
        <charset val="134"/>
      </rPr>
      <t>其中：集体扶持收入</t>
    </r>
  </si>
  <si>
    <t xml:space="preserve">    其中：住院费用支出</t>
  </si>
  <si>
    <r>
      <rPr>
        <sz val="10"/>
        <color indexed="8"/>
        <rFont val="Times New Roman"/>
        <charset val="134"/>
      </rPr>
      <t xml:space="preserve">          </t>
    </r>
    <r>
      <rPr>
        <sz val="10"/>
        <color indexed="8"/>
        <rFont val="宋体"/>
        <charset val="134"/>
      </rPr>
      <t>城乡医疗救助资助收入</t>
    </r>
  </si>
  <si>
    <t xml:space="preserve">          门诊费用支出</t>
  </si>
  <si>
    <r>
      <rPr>
        <sz val="10"/>
        <color indexed="8"/>
        <rFont val="Times New Roman"/>
        <charset val="134"/>
      </rPr>
      <t xml:space="preserve">          </t>
    </r>
    <r>
      <rPr>
        <sz val="10"/>
        <color indexed="8"/>
        <rFont val="宋体"/>
        <charset val="134"/>
      </rPr>
      <t>财政为困难人员代缴收入</t>
    </r>
  </si>
  <si>
    <t>二、大病保险支出</t>
  </si>
  <si>
    <r>
      <rPr>
        <sz val="10"/>
        <color indexed="8"/>
        <rFont val="Times New Roman"/>
        <charset val="134"/>
      </rPr>
      <t xml:space="preserve">    </t>
    </r>
    <r>
      <rPr>
        <sz val="10"/>
        <color indexed="8"/>
        <rFont val="宋体"/>
        <charset val="134"/>
      </rPr>
      <t>其中：按规定标准补助收入</t>
    </r>
  </si>
  <si>
    <r>
      <rPr>
        <sz val="10"/>
        <color indexed="8"/>
        <rFont val="Times New Roman"/>
        <charset val="134"/>
      </rPr>
      <t xml:space="preserve">           </t>
    </r>
    <r>
      <rPr>
        <sz val="10"/>
        <color indexed="8"/>
        <rFont val="宋体"/>
        <charset val="134"/>
      </rPr>
      <t>对医保基金负担新冠病毒疫苗及接种费用的补助</t>
    </r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</si>
  <si>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</si>
  <si>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</si>
  <si>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</si>
  <si>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</si>
  <si>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</si>
  <si>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</si>
  <si>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r>
      <rPr>
        <sz val="10"/>
        <color indexed="8"/>
        <rFont val="Times New Roman"/>
        <charset val="134"/>
      </rPr>
      <t>总</t>
    </r>
    <r>
      <rPr>
        <sz val="10"/>
        <color indexed="8"/>
        <rFont val="Times New Roman"/>
        <charset val="134"/>
      </rPr>
      <t xml:space="preserve">        </t>
    </r>
    <r>
      <rPr>
        <sz val="10"/>
        <color indexed="8"/>
        <rFont val="宋体"/>
        <charset val="134"/>
      </rPr>
      <t>计</t>
    </r>
  </si>
  <si>
    <r>
      <rPr>
        <b/>
        <sz val="11"/>
        <rFont val="宋体"/>
        <charset val="134"/>
      </rPr>
      <t>说明：开发区</t>
    </r>
    <r>
      <rPr>
        <b/>
        <sz val="11"/>
        <rFont val="Times New Roman"/>
        <charset val="134"/>
      </rPr>
      <t>·</t>
    </r>
    <r>
      <rPr>
        <b/>
        <sz val="11"/>
        <rFont val="宋体"/>
        <charset val="134"/>
      </rPr>
      <t>铁山区不涉及城乡基本医疗保险预算，此表无数据。</t>
    </r>
  </si>
  <si>
    <t>工伤保险基金收支预算表</t>
  </si>
  <si>
    <t>一、工伤保险费收入</t>
  </si>
  <si>
    <t>一、工伤保险待遇支出</t>
  </si>
  <si>
    <r>
      <rPr>
        <sz val="10"/>
        <color indexed="8"/>
        <rFont val="Times New Roman"/>
        <charset val="134"/>
      </rPr>
      <t xml:space="preserve">    </t>
    </r>
    <r>
      <rPr>
        <sz val="10"/>
        <color indexed="8"/>
        <rFont val="宋体"/>
        <charset val="134"/>
      </rPr>
      <t>其中：工伤保险费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公务员工伤保险费收入</t>
    </r>
  </si>
  <si>
    <t>二、劳动能力鉴定支出</t>
  </si>
  <si>
    <t>二、职业伤害保障费收入（试点）</t>
  </si>
  <si>
    <t>三、工伤保险预防费用支出</t>
  </si>
  <si>
    <t>三、财政补贴收入</t>
  </si>
  <si>
    <t>四、职业伤害保障支出（试点）</t>
  </si>
  <si>
    <r>
      <rPr>
        <sz val="10"/>
        <color indexed="8"/>
        <rFont val="Times New Roman"/>
        <charset val="134"/>
      </rPr>
      <t xml:space="preserve">    </t>
    </r>
    <r>
      <rPr>
        <sz val="10"/>
        <color indexed="8"/>
        <rFont val="宋体"/>
        <charset val="134"/>
      </rPr>
      <t>其中：职业伤害保障待遇支出（试点）</t>
    </r>
  </si>
  <si>
    <r>
      <rPr>
        <sz val="10"/>
        <color indexed="8"/>
        <rFont val="Times New Roman"/>
        <charset val="134"/>
      </rPr>
      <t xml:space="preserve">          </t>
    </r>
    <r>
      <rPr>
        <sz val="10"/>
        <color indexed="8"/>
        <rFont val="宋体"/>
        <charset val="134"/>
      </rPr>
      <t>职业伤害保障劳动能力鉴定费（试点）</t>
    </r>
  </si>
  <si>
    <r>
      <rPr>
        <sz val="10"/>
        <color indexed="8"/>
        <rFont val="Times New Roman"/>
        <charset val="134"/>
      </rPr>
      <t xml:space="preserve">          </t>
    </r>
    <r>
      <rPr>
        <sz val="10"/>
        <color indexed="8"/>
        <rFont val="宋体"/>
        <charset val="134"/>
      </rPr>
      <t>职业伤害保障委托承办费用支出（试点）</t>
    </r>
  </si>
  <si>
    <r>
      <rPr>
        <sz val="10"/>
        <color indexed="8"/>
        <rFont val="Times New Roman"/>
        <charset val="134"/>
      </rPr>
      <t xml:space="preserve">    </t>
    </r>
    <r>
      <rPr>
        <sz val="10"/>
        <color indexed="8"/>
        <rFont val="宋体"/>
        <charset val="134"/>
      </rPr>
      <t>其中：滞纳金</t>
    </r>
  </si>
  <si>
    <r>
      <rPr>
        <b/>
        <sz val="11"/>
        <rFont val="宋体"/>
        <charset val="134"/>
      </rPr>
      <t>说明：开发区</t>
    </r>
    <r>
      <rPr>
        <b/>
        <sz val="11"/>
        <rFont val="Times New Roman"/>
        <charset val="134"/>
      </rPr>
      <t>·</t>
    </r>
    <r>
      <rPr>
        <b/>
        <sz val="11"/>
        <rFont val="宋体"/>
        <charset val="134"/>
      </rPr>
      <t>铁山区不涉及工伤保险预算，此表无数据。</t>
    </r>
  </si>
  <si>
    <t>失业保险基金收支预算表</t>
  </si>
  <si>
    <t>一、失业保险费收入</t>
  </si>
  <si>
    <t>一、失业保险金支出</t>
  </si>
  <si>
    <t xml:space="preserve">二、基本医疗保险费支出 </t>
  </si>
  <si>
    <t>三、丧葬补助金和抚恤金支出</t>
  </si>
  <si>
    <t>四、职业培训和职业介绍补贴支出</t>
  </si>
  <si>
    <t>五、其他费用支出</t>
  </si>
  <si>
    <t>六、稳岗返还支出</t>
  </si>
  <si>
    <t>七、技能提升补贴支出</t>
  </si>
  <si>
    <t>八、转移支出</t>
  </si>
  <si>
    <t>九、其他支出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</si>
  <si>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</si>
  <si>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</si>
  <si>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</si>
  <si>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</si>
  <si>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</si>
  <si>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</si>
  <si>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r>
      <rPr>
        <b/>
        <sz val="11"/>
        <rFont val="宋体"/>
        <charset val="134"/>
      </rPr>
      <t>说明：开发区</t>
    </r>
    <r>
      <rPr>
        <b/>
        <sz val="11"/>
        <rFont val="Times New Roman"/>
        <charset val="134"/>
      </rPr>
      <t>·</t>
    </r>
    <r>
      <rPr>
        <b/>
        <sz val="11"/>
        <rFont val="宋体"/>
        <charset val="134"/>
      </rPr>
      <t>铁山区不涉及失业保险预算，此表无数据。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</si>
</sst>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;\-#,##0.00;;"/>
    <numFmt numFmtId="178" formatCode="#,##0_ ;\-#,##0;;"/>
    <numFmt numFmtId="179" formatCode="#,##0.00_ ;\-#,##0.00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12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b/>
      <sz val="2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Arial"/>
      <charset val="134"/>
    </font>
    <font>
      <b/>
      <sz val="29"/>
      <color indexed="8"/>
      <name val="宋体"/>
      <charset val="134"/>
    </font>
    <font>
      <b/>
      <sz val="17"/>
      <color indexed="8"/>
      <name val="华文中宋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b/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5" applyNumberFormat="0" applyAlignment="0" applyProtection="0">
      <alignment vertical="center"/>
    </xf>
    <xf numFmtId="0" fontId="30" fillId="6" borderId="36" applyNumberFormat="0" applyAlignment="0" applyProtection="0">
      <alignment vertical="center"/>
    </xf>
    <xf numFmtId="0" fontId="31" fillId="6" borderId="35" applyNumberFormat="0" applyAlignment="0" applyProtection="0">
      <alignment vertical="center"/>
    </xf>
    <xf numFmtId="0" fontId="32" fillId="7" borderId="37" applyNumberFormat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194">
    <xf numFmtId="0" fontId="0" fillId="0" borderId="0" xfId="0"/>
    <xf numFmtId="0" fontId="1" fillId="0" borderId="0" xfId="56" applyFont="1"/>
    <xf numFmtId="0" fontId="0" fillId="0" borderId="0" xfId="57"/>
    <xf numFmtId="49" fontId="2" fillId="0" borderId="0" xfId="55" applyNumberFormat="1" applyFont="1" applyAlignment="1">
      <alignment horizontal="center" vertical="center"/>
    </xf>
    <xf numFmtId="49" fontId="3" fillId="2" borderId="1" xfId="56" applyNumberFormat="1" applyFont="1" applyFill="1" applyBorder="1" applyAlignment="1">
      <alignment vertical="center"/>
    </xf>
    <xf numFmtId="0" fontId="4" fillId="0" borderId="0" xfId="55" applyFont="1" applyAlignment="1">
      <alignment horizontal="right"/>
    </xf>
    <xf numFmtId="49" fontId="5" fillId="3" borderId="2" xfId="49" applyNumberFormat="1" applyFont="1" applyFill="1" applyBorder="1" applyAlignment="1">
      <alignment horizontal="center" vertical="center"/>
    </xf>
    <xf numFmtId="49" fontId="6" fillId="0" borderId="2" xfId="55" applyNumberFormat="1" applyFont="1" applyBorder="1" applyAlignment="1">
      <alignment horizontal="center" vertical="center"/>
    </xf>
    <xf numFmtId="49" fontId="7" fillId="3" borderId="2" xfId="49" applyNumberFormat="1" applyFont="1" applyFill="1" applyBorder="1" applyAlignment="1">
      <alignment vertical="center"/>
    </xf>
    <xf numFmtId="176" fontId="7" fillId="0" borderId="2" xfId="55" applyNumberFormat="1" applyFont="1" applyBorder="1" applyAlignment="1">
      <alignment horizontal="right" vertical="center"/>
    </xf>
    <xf numFmtId="176" fontId="7" fillId="3" borderId="3" xfId="49" applyNumberFormat="1" applyFont="1" applyFill="1" applyBorder="1" applyAlignment="1">
      <alignment vertical="center"/>
    </xf>
    <xf numFmtId="49" fontId="7" fillId="3" borderId="2" xfId="49" applyNumberFormat="1" applyFont="1" applyFill="1" applyBorder="1" applyAlignment="1">
      <alignment vertical="center" wrapText="1"/>
    </xf>
    <xf numFmtId="176" fontId="8" fillId="3" borderId="3" xfId="49" applyNumberFormat="1" applyFont="1" applyFill="1" applyBorder="1" applyAlignment="1">
      <alignment vertical="center" wrapText="1"/>
    </xf>
    <xf numFmtId="49" fontId="7" fillId="3" borderId="4" xfId="49" applyNumberFormat="1" applyFont="1" applyFill="1" applyBorder="1" applyAlignment="1">
      <alignment vertical="center" wrapText="1"/>
    </xf>
    <xf numFmtId="176" fontId="7" fillId="3" borderId="5" xfId="49" applyNumberFormat="1" applyFont="1" applyFill="1" applyBorder="1" applyAlignment="1">
      <alignment vertical="center"/>
    </xf>
    <xf numFmtId="49" fontId="7" fillId="3" borderId="6" xfId="49" applyNumberFormat="1" applyFont="1" applyFill="1" applyBorder="1" applyAlignment="1">
      <alignment vertical="center"/>
    </xf>
    <xf numFmtId="176" fontId="7" fillId="3" borderId="7" xfId="49" applyNumberFormat="1" applyFont="1" applyFill="1" applyBorder="1" applyAlignment="1">
      <alignment vertical="center" wrapText="1"/>
    </xf>
    <xf numFmtId="49" fontId="7" fillId="3" borderId="4" xfId="49" applyNumberFormat="1" applyFont="1" applyFill="1" applyBorder="1" applyAlignment="1">
      <alignment horizontal="center" vertical="center"/>
    </xf>
    <xf numFmtId="176" fontId="7" fillId="3" borderId="6" xfId="49" applyNumberFormat="1" applyFont="1" applyFill="1" applyBorder="1" applyAlignment="1">
      <alignment vertical="center" wrapText="1"/>
    </xf>
    <xf numFmtId="49" fontId="7" fillId="3" borderId="4" xfId="49" applyNumberFormat="1" applyFont="1" applyFill="1" applyBorder="1" applyAlignment="1">
      <alignment vertical="center"/>
    </xf>
    <xf numFmtId="176" fontId="7" fillId="3" borderId="4" xfId="49" applyNumberFormat="1" applyFont="1" applyFill="1" applyBorder="1" applyAlignment="1">
      <alignment horizontal="left" vertical="center"/>
    </xf>
    <xf numFmtId="176" fontId="7" fillId="3" borderId="8" xfId="49" applyNumberFormat="1" applyFont="1" applyFill="1" applyBorder="1" applyAlignment="1">
      <alignment vertical="center"/>
    </xf>
    <xf numFmtId="49" fontId="7" fillId="3" borderId="9" xfId="49" applyNumberFormat="1" applyFont="1" applyFill="1" applyBorder="1" applyAlignment="1">
      <alignment vertical="center"/>
    </xf>
    <xf numFmtId="176" fontId="7" fillId="0" borderId="9" xfId="55" applyNumberFormat="1" applyFont="1" applyBorder="1" applyAlignment="1">
      <alignment horizontal="right" vertical="center"/>
    </xf>
    <xf numFmtId="176" fontId="7" fillId="3" borderId="10" xfId="49" applyNumberFormat="1" applyFont="1" applyFill="1" applyBorder="1" applyAlignment="1">
      <alignment vertical="center"/>
    </xf>
    <xf numFmtId="49" fontId="7" fillId="3" borderId="11" xfId="49" applyNumberFormat="1" applyFont="1" applyFill="1" applyBorder="1" applyAlignment="1">
      <alignment vertical="center"/>
    </xf>
    <xf numFmtId="176" fontId="7" fillId="3" borderId="11" xfId="49" applyNumberFormat="1" applyFont="1" applyFill="1" applyBorder="1" applyAlignment="1">
      <alignment vertical="center"/>
    </xf>
    <xf numFmtId="176" fontId="7" fillId="0" borderId="11" xfId="55" applyNumberFormat="1" applyFont="1" applyBorder="1" applyAlignment="1">
      <alignment horizontal="right" vertical="center"/>
    </xf>
    <xf numFmtId="49" fontId="7" fillId="3" borderId="11" xfId="49" applyNumberFormat="1" applyFont="1" applyFill="1" applyBorder="1" applyAlignment="1">
      <alignment horizontal="left" vertical="center"/>
    </xf>
    <xf numFmtId="176" fontId="4" fillId="0" borderId="11" xfId="55" applyNumberFormat="1" applyFont="1" applyBorder="1" applyAlignment="1"/>
    <xf numFmtId="176" fontId="7" fillId="3" borderId="11" xfId="49" applyNumberFormat="1" applyFont="1" applyFill="1" applyBorder="1" applyAlignment="1">
      <alignment horizontal="left" vertical="center"/>
    </xf>
    <xf numFmtId="49" fontId="3" fillId="2" borderId="2" xfId="56" applyNumberFormat="1" applyFont="1" applyFill="1" applyBorder="1" applyAlignment="1">
      <alignment horizontal="center" vertical="center"/>
    </xf>
    <xf numFmtId="0" fontId="3" fillId="2" borderId="0" xfId="56" applyFont="1" applyFill="1" applyAlignment="1">
      <alignment vertical="center"/>
    </xf>
    <xf numFmtId="0" fontId="3" fillId="2" borderId="0" xfId="56" applyFont="1" applyFill="1" applyAlignment="1">
      <alignment horizontal="right" vertical="center"/>
    </xf>
    <xf numFmtId="0" fontId="9" fillId="0" borderId="0" xfId="55" applyFont="1" applyAlignment="1"/>
    <xf numFmtId="0" fontId="4" fillId="0" borderId="0" xfId="55" applyFont="1" applyAlignment="1"/>
    <xf numFmtId="49" fontId="10" fillId="0" borderId="0" xfId="55" applyNumberFormat="1" applyFont="1">
      <alignment vertical="center"/>
    </xf>
    <xf numFmtId="49" fontId="4" fillId="0" borderId="0" xfId="55" applyNumberFormat="1" applyFont="1">
      <alignment vertical="center"/>
    </xf>
    <xf numFmtId="176" fontId="7" fillId="0" borderId="9" xfId="55" applyNumberFormat="1" applyFont="1" applyBorder="1" applyAlignment="1">
      <alignment horizontal="center" vertical="center"/>
    </xf>
    <xf numFmtId="49" fontId="7" fillId="3" borderId="11" xfId="49" applyNumberFormat="1" applyFont="1" applyFill="1" applyBorder="1" applyAlignment="1">
      <alignment horizontal="center" vertical="center"/>
    </xf>
    <xf numFmtId="176" fontId="7" fillId="3" borderId="11" xfId="49" applyNumberFormat="1" applyFont="1" applyFill="1" applyBorder="1" applyAlignment="1">
      <alignment horizontal="center" vertical="center"/>
    </xf>
    <xf numFmtId="49" fontId="5" fillId="3" borderId="12" xfId="49" applyNumberFormat="1" applyFont="1" applyFill="1" applyBorder="1" applyAlignment="1">
      <alignment horizontal="center" vertical="center"/>
    </xf>
    <xf numFmtId="0" fontId="6" fillId="0" borderId="11" xfId="55" applyFont="1" applyBorder="1" applyAlignment="1">
      <alignment horizontal="center" vertical="center"/>
    </xf>
    <xf numFmtId="0" fontId="5" fillId="0" borderId="11" xfId="55" applyFont="1" applyBorder="1" applyAlignment="1">
      <alignment horizontal="center" vertical="center"/>
    </xf>
    <xf numFmtId="49" fontId="7" fillId="3" borderId="12" xfId="49" applyNumberFormat="1" applyFont="1" applyFill="1" applyBorder="1" applyAlignment="1">
      <alignment vertical="center" shrinkToFit="1"/>
    </xf>
    <xf numFmtId="49" fontId="7" fillId="0" borderId="11" xfId="55" applyNumberFormat="1" applyFont="1" applyBorder="1" applyAlignment="1">
      <alignment horizontal="left" vertical="center"/>
    </xf>
    <xf numFmtId="49" fontId="7" fillId="0" borderId="11" xfId="55" applyNumberFormat="1" applyFont="1" applyBorder="1" applyAlignment="1">
      <alignment horizontal="center" vertical="center"/>
    </xf>
    <xf numFmtId="176" fontId="7" fillId="0" borderId="11" xfId="55" applyNumberFormat="1" applyFont="1" applyBorder="1" applyAlignment="1">
      <alignment horizontal="center" vertical="center"/>
    </xf>
    <xf numFmtId="49" fontId="7" fillId="3" borderId="13" xfId="49" applyNumberFormat="1" applyFont="1" applyFill="1" applyBorder="1" applyAlignment="1">
      <alignment vertical="center" wrapText="1"/>
    </xf>
    <xf numFmtId="49" fontId="7" fillId="3" borderId="14" xfId="49" applyNumberFormat="1" applyFont="1" applyFill="1" applyBorder="1" applyAlignment="1">
      <alignment vertical="center" shrinkToFit="1"/>
    </xf>
    <xf numFmtId="49" fontId="7" fillId="3" borderId="13" xfId="49" applyNumberFormat="1" applyFont="1" applyFill="1" applyBorder="1" applyAlignment="1">
      <alignment vertical="center" shrinkToFit="1"/>
    </xf>
    <xf numFmtId="49" fontId="7" fillId="3" borderId="15" xfId="49" applyNumberFormat="1" applyFont="1" applyFill="1" applyBorder="1" applyAlignment="1">
      <alignment vertical="center" shrinkToFit="1"/>
    </xf>
    <xf numFmtId="176" fontId="7" fillId="0" borderId="16" xfId="55" applyNumberFormat="1" applyFont="1" applyBorder="1" applyAlignment="1">
      <alignment horizontal="right" vertical="center"/>
    </xf>
    <xf numFmtId="49" fontId="7" fillId="0" borderId="16" xfId="55" applyNumberFormat="1" applyFont="1" applyBorder="1" applyAlignment="1">
      <alignment horizontal="left" vertical="center"/>
    </xf>
    <xf numFmtId="49" fontId="7" fillId="3" borderId="11" xfId="49" applyNumberFormat="1" applyFont="1" applyFill="1" applyBorder="1" applyAlignment="1">
      <alignment vertical="center" shrinkToFit="1"/>
    </xf>
    <xf numFmtId="49" fontId="7" fillId="0" borderId="11" xfId="55" applyNumberFormat="1" applyFont="1" applyBorder="1" applyAlignment="1">
      <alignment horizontal="left" vertical="center" shrinkToFit="1"/>
    </xf>
    <xf numFmtId="49" fontId="7" fillId="3" borderId="11" xfId="49" applyNumberFormat="1" applyFont="1" applyFill="1" applyBorder="1" applyAlignment="1">
      <alignment horizontal="center" vertical="center" shrinkToFit="1"/>
    </xf>
    <xf numFmtId="176" fontId="4" fillId="0" borderId="11" xfId="55" applyNumberFormat="1" applyFont="1" applyBorder="1" applyAlignment="1">
      <alignment horizontal="right"/>
    </xf>
    <xf numFmtId="176" fontId="4" fillId="0" borderId="11" xfId="55" applyNumberFormat="1" applyFont="1" applyBorder="1" applyAlignment="1">
      <alignment horizontal="center"/>
    </xf>
    <xf numFmtId="0" fontId="1" fillId="0" borderId="0" xfId="50" applyFont="1" applyFill="1" applyBorder="1" applyAlignment="1"/>
    <xf numFmtId="0" fontId="0" fillId="0" borderId="0" xfId="0" applyFont="1" applyFill="1" applyAlignment="1"/>
    <xf numFmtId="0" fontId="11" fillId="2" borderId="0" xfId="50" applyFont="1" applyFill="1" applyBorder="1" applyAlignment="1">
      <alignment horizontal="center" vertical="center" wrapText="1"/>
    </xf>
    <xf numFmtId="0" fontId="1" fillId="2" borderId="0" xfId="50" applyFont="1" applyFill="1" applyBorder="1" applyAlignment="1"/>
    <xf numFmtId="49" fontId="12" fillId="2" borderId="1" xfId="50" applyNumberFormat="1" applyFont="1" applyFill="1" applyBorder="1" applyAlignment="1">
      <alignment horizontal="left" vertical="center" wrapText="1"/>
    </xf>
    <xf numFmtId="0" fontId="12" fillId="2" borderId="1" xfId="50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vertical="center" wrapText="1"/>
    </xf>
    <xf numFmtId="0" fontId="12" fillId="2" borderId="1" xfId="50" applyFont="1" applyFill="1" applyBorder="1" applyAlignment="1">
      <alignment horizontal="right" vertical="center"/>
    </xf>
    <xf numFmtId="0" fontId="13" fillId="2" borderId="2" xfId="50" applyFont="1" applyFill="1" applyBorder="1" applyAlignment="1">
      <alignment horizontal="center" vertical="center" wrapText="1"/>
    </xf>
    <xf numFmtId="0" fontId="13" fillId="2" borderId="2" xfId="50" applyFont="1" applyFill="1" applyBorder="1" applyAlignment="1">
      <alignment horizontal="center" vertical="center"/>
    </xf>
    <xf numFmtId="0" fontId="12" fillId="2" borderId="2" xfId="50" applyFont="1" applyFill="1" applyBorder="1" applyAlignment="1">
      <alignment horizontal="left" vertical="center" wrapText="1"/>
    </xf>
    <xf numFmtId="0" fontId="12" fillId="2" borderId="2" xfId="50" applyFont="1" applyFill="1" applyBorder="1" applyAlignment="1">
      <alignment horizontal="center" vertical="center"/>
    </xf>
    <xf numFmtId="177" fontId="3" fillId="2" borderId="2" xfId="50" applyNumberFormat="1" applyFont="1" applyFill="1" applyBorder="1" applyAlignment="1">
      <alignment horizontal="right" vertical="center"/>
    </xf>
    <xf numFmtId="178" fontId="3" fillId="0" borderId="2" xfId="50" applyNumberFormat="1" applyFont="1" applyFill="1" applyBorder="1" applyAlignment="1">
      <alignment horizontal="right" vertical="center"/>
    </xf>
    <xf numFmtId="0" fontId="12" fillId="0" borderId="2" xfId="50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center" vertical="center"/>
    </xf>
    <xf numFmtId="177" fontId="3" fillId="0" borderId="2" xfId="50" applyNumberFormat="1" applyFont="1" applyFill="1" applyBorder="1" applyAlignment="1">
      <alignment horizontal="right" vertical="center"/>
    </xf>
    <xf numFmtId="0" fontId="12" fillId="2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12" fillId="2" borderId="2" xfId="50" applyFont="1" applyFill="1" applyBorder="1" applyAlignment="1">
      <alignment horizontal="left" vertical="center"/>
    </xf>
    <xf numFmtId="0" fontId="12" fillId="2" borderId="2" xfId="50" applyFont="1" applyFill="1" applyBorder="1" applyAlignment="1">
      <alignment vertical="center"/>
    </xf>
    <xf numFmtId="0" fontId="12" fillId="0" borderId="2" xfId="50" applyFont="1" applyFill="1" applyBorder="1" applyAlignment="1">
      <alignment horizontal="left" vertical="center"/>
    </xf>
    <xf numFmtId="0" fontId="14" fillId="2" borderId="0" xfId="50" applyFont="1" applyFill="1" applyBorder="1" applyAlignment="1"/>
    <xf numFmtId="0" fontId="12" fillId="2" borderId="17" xfId="50" applyFont="1" applyFill="1" applyBorder="1" applyAlignment="1">
      <alignment horizontal="right" vertical="center"/>
    </xf>
    <xf numFmtId="178" fontId="3" fillId="0" borderId="2" xfId="50" applyNumberFormat="1" applyFont="1" applyFill="1" applyBorder="1" applyAlignment="1">
      <alignment horizontal="right" vertical="center"/>
    </xf>
    <xf numFmtId="0" fontId="12" fillId="0" borderId="2" xfId="50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center" vertical="center"/>
    </xf>
    <xf numFmtId="177" fontId="3" fillId="0" borderId="2" xfId="50" applyNumberFormat="1" applyFont="1" applyFill="1" applyBorder="1" applyAlignment="1">
      <alignment horizontal="right" vertical="center"/>
    </xf>
    <xf numFmtId="0" fontId="3" fillId="0" borderId="2" xfId="50" applyFont="1" applyFill="1" applyBorder="1" applyAlignment="1">
      <alignment horizontal="center" vertical="center"/>
    </xf>
    <xf numFmtId="0" fontId="12" fillId="0" borderId="2" xfId="50" applyFont="1" applyFill="1" applyBorder="1" applyAlignment="1">
      <alignment horizontal="left" vertical="center"/>
    </xf>
    <xf numFmtId="0" fontId="11" fillId="2" borderId="0" xfId="50" applyFont="1" applyFill="1" applyBorder="1" applyAlignment="1">
      <alignment horizontal="center" vertical="center"/>
    </xf>
    <xf numFmtId="0" fontId="12" fillId="2" borderId="0" xfId="50" applyFont="1" applyFill="1" applyBorder="1" applyAlignment="1">
      <alignment vertical="center"/>
    </xf>
    <xf numFmtId="0" fontId="12" fillId="2" borderId="0" xfId="50" applyFont="1" applyFill="1" applyBorder="1" applyAlignment="1">
      <alignment horizontal="right" vertical="center"/>
    </xf>
    <xf numFmtId="0" fontId="12" fillId="2" borderId="1" xfId="50" applyFont="1" applyFill="1" applyBorder="1" applyAlignment="1">
      <alignment vertical="center"/>
    </xf>
    <xf numFmtId="177" fontId="12" fillId="0" borderId="2" xfId="50" applyNumberFormat="1" applyFont="1" applyFill="1" applyBorder="1" applyAlignment="1">
      <alignment horizontal="center" vertical="center"/>
    </xf>
    <xf numFmtId="0" fontId="12" fillId="0" borderId="2" xfId="50" applyFont="1" applyFill="1" applyBorder="1" applyAlignment="1">
      <alignment horizontal="center" vertical="center" wrapText="1"/>
    </xf>
    <xf numFmtId="177" fontId="3" fillId="0" borderId="2" xfId="50" applyNumberFormat="1" applyFont="1" applyFill="1" applyBorder="1" applyAlignment="1">
      <alignment horizontal="right" vertical="center" wrapText="1"/>
    </xf>
    <xf numFmtId="177" fontId="12" fillId="0" borderId="2" xfId="50" applyNumberFormat="1" applyFont="1" applyFill="1" applyBorder="1" applyAlignment="1">
      <alignment horizontal="center" vertical="center"/>
    </xf>
    <xf numFmtId="0" fontId="12" fillId="0" borderId="2" xfId="50" applyFont="1" applyFill="1" applyBorder="1" applyAlignment="1">
      <alignment horizontal="center" vertical="center" wrapText="1"/>
    </xf>
    <xf numFmtId="177" fontId="3" fillId="0" borderId="2" xfId="50" applyNumberFormat="1" applyFont="1" applyFill="1" applyBorder="1" applyAlignment="1">
      <alignment horizontal="right" vertical="center" wrapText="1"/>
    </xf>
    <xf numFmtId="49" fontId="15" fillId="2" borderId="0" xfId="50" applyNumberFormat="1" applyFont="1" applyFill="1" applyBorder="1" applyAlignment="1">
      <alignment horizontal="center" vertical="center"/>
    </xf>
    <xf numFmtId="0" fontId="15" fillId="2" borderId="0" xfId="50" applyFont="1" applyFill="1" applyBorder="1" applyAlignment="1">
      <alignment horizontal="center" vertical="center"/>
    </xf>
    <xf numFmtId="49" fontId="16" fillId="2" borderId="0" xfId="50" applyNumberFormat="1" applyFont="1" applyFill="1" applyBorder="1" applyAlignment="1">
      <alignment horizontal="center"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0" xfId="50" applyNumberFormat="1" applyFont="1" applyFill="1" applyBorder="1" applyAlignment="1">
      <alignment horizontal="right" vertical="center"/>
    </xf>
    <xf numFmtId="49" fontId="3" fillId="2" borderId="18" xfId="50" applyNumberFormat="1" applyFont="1" applyFill="1" applyBorder="1" applyAlignment="1">
      <alignment vertical="center"/>
    </xf>
    <xf numFmtId="49" fontId="3" fillId="2" borderId="18" xfId="50" applyNumberFormat="1" applyFont="1" applyFill="1" applyBorder="1" applyAlignment="1">
      <alignment horizontal="right" vertical="center"/>
    </xf>
    <xf numFmtId="49" fontId="17" fillId="2" borderId="11" xfId="50" applyNumberFormat="1" applyFont="1" applyFill="1" applyBorder="1" applyAlignment="1">
      <alignment horizontal="center" vertical="center"/>
    </xf>
    <xf numFmtId="49" fontId="3" fillId="2" borderId="19" xfId="50" applyNumberFormat="1" applyFont="1" applyFill="1" applyBorder="1" applyAlignment="1">
      <alignment vertical="center"/>
    </xf>
    <xf numFmtId="177" fontId="3" fillId="2" borderId="11" xfId="50" applyNumberFormat="1" applyFont="1" applyFill="1" applyBorder="1" applyAlignment="1">
      <alignment horizontal="right" vertical="center"/>
    </xf>
    <xf numFmtId="177" fontId="3" fillId="2" borderId="20" xfId="50" applyNumberFormat="1" applyFont="1" applyFill="1" applyBorder="1" applyAlignment="1">
      <alignment horizontal="right" vertical="center"/>
    </xf>
    <xf numFmtId="49" fontId="3" fillId="2" borderId="21" xfId="50" applyNumberFormat="1" applyFont="1" applyFill="1" applyBorder="1" applyAlignment="1">
      <alignment vertical="center"/>
    </xf>
    <xf numFmtId="49" fontId="3" fillId="2" borderId="22" xfId="50" applyNumberFormat="1" applyFont="1" applyFill="1" applyBorder="1" applyAlignment="1">
      <alignment vertical="center"/>
    </xf>
    <xf numFmtId="49" fontId="3" fillId="2" borderId="23" xfId="50" applyNumberFormat="1" applyFont="1" applyFill="1" applyBorder="1" applyAlignment="1">
      <alignment vertical="center"/>
    </xf>
    <xf numFmtId="49" fontId="3" fillId="2" borderId="19" xfId="50" applyNumberFormat="1" applyFont="1" applyFill="1" applyBorder="1" applyAlignment="1">
      <alignment horizontal="center" vertical="center"/>
    </xf>
    <xf numFmtId="179" fontId="3" fillId="2" borderId="24" xfId="50" applyNumberFormat="1" applyFont="1" applyFill="1" applyBorder="1" applyAlignment="1">
      <alignment horizontal="center" vertical="center"/>
    </xf>
    <xf numFmtId="49" fontId="3" fillId="2" borderId="25" xfId="50" applyNumberFormat="1" applyFont="1" applyFill="1" applyBorder="1" applyAlignment="1">
      <alignment horizontal="center" vertical="center"/>
    </xf>
    <xf numFmtId="49" fontId="3" fillId="2" borderId="26" xfId="50" applyNumberFormat="1" applyFont="1" applyFill="1" applyBorder="1" applyAlignment="1">
      <alignment horizontal="center" vertical="center"/>
    </xf>
    <xf numFmtId="49" fontId="3" fillId="2" borderId="23" xfId="50" applyNumberFormat="1" applyFont="1" applyFill="1" applyBorder="1" applyAlignment="1">
      <alignment horizontal="left" vertical="center"/>
    </xf>
    <xf numFmtId="177" fontId="3" fillId="0" borderId="11" xfId="50" applyNumberFormat="1" applyFont="1" applyFill="1" applyBorder="1" applyAlignment="1">
      <alignment horizontal="right" vertical="center"/>
    </xf>
    <xf numFmtId="49" fontId="3" fillId="0" borderId="25" xfId="50" applyNumberFormat="1" applyFont="1" applyFill="1" applyBorder="1" applyAlignment="1">
      <alignment horizontal="center" vertical="center"/>
    </xf>
    <xf numFmtId="49" fontId="3" fillId="0" borderId="26" xfId="50" applyNumberFormat="1" applyFont="1" applyFill="1" applyBorder="1" applyAlignment="1">
      <alignment horizontal="center" vertical="center"/>
    </xf>
    <xf numFmtId="177" fontId="3" fillId="0" borderId="24" xfId="50" applyNumberFormat="1" applyFont="1" applyFill="1" applyBorder="1" applyAlignment="1">
      <alignment horizontal="right" vertical="center"/>
    </xf>
    <xf numFmtId="49" fontId="3" fillId="2" borderId="2" xfId="50" applyNumberFormat="1" applyFont="1" applyFill="1" applyBorder="1" applyAlignment="1">
      <alignment vertical="center"/>
    </xf>
    <xf numFmtId="177" fontId="3" fillId="0" borderId="4" xfId="50" applyNumberFormat="1" applyFont="1" applyFill="1" applyBorder="1" applyAlignment="1">
      <alignment horizontal="right" vertical="center"/>
    </xf>
    <xf numFmtId="49" fontId="3" fillId="0" borderId="2" xfId="50" applyNumberFormat="1" applyFont="1" applyFill="1" applyBorder="1" applyAlignment="1">
      <alignment vertical="center"/>
    </xf>
    <xf numFmtId="177" fontId="3" fillId="0" borderId="21" xfId="50" applyNumberFormat="1" applyFont="1" applyFill="1" applyBorder="1" applyAlignment="1">
      <alignment horizontal="right" vertical="center"/>
    </xf>
    <xf numFmtId="177" fontId="3" fillId="0" borderId="20" xfId="50" applyNumberFormat="1" applyFont="1" applyFill="1" applyBorder="1" applyAlignment="1">
      <alignment horizontal="right" vertical="center"/>
    </xf>
    <xf numFmtId="49" fontId="3" fillId="0" borderId="23" xfId="50" applyNumberFormat="1" applyFont="1" applyFill="1" applyBorder="1" applyAlignment="1">
      <alignment vertical="center"/>
    </xf>
    <xf numFmtId="177" fontId="3" fillId="0" borderId="27" xfId="50" applyNumberFormat="1" applyFont="1" applyFill="1" applyBorder="1" applyAlignment="1">
      <alignment horizontal="right" vertical="center"/>
    </xf>
    <xf numFmtId="177" fontId="3" fillId="0" borderId="23" xfId="50" applyNumberFormat="1" applyFont="1" applyFill="1" applyBorder="1" applyAlignment="1">
      <alignment horizontal="right" vertical="center"/>
    </xf>
    <xf numFmtId="49" fontId="3" fillId="2" borderId="2" xfId="50" applyNumberFormat="1" applyFont="1" applyFill="1" applyBorder="1" applyAlignment="1">
      <alignment horizontal="center" vertical="center"/>
    </xf>
    <xf numFmtId="49" fontId="3" fillId="0" borderId="21" xfId="50" applyNumberFormat="1" applyFont="1" applyFill="1" applyBorder="1" applyAlignment="1">
      <alignment horizontal="center" vertical="center"/>
    </xf>
    <xf numFmtId="49" fontId="3" fillId="0" borderId="27" xfId="50" applyNumberFormat="1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/>
    </xf>
    <xf numFmtId="49" fontId="3" fillId="2" borderId="0" xfId="50" applyNumberFormat="1" applyFont="1" applyFill="1" applyBorder="1" applyAlignment="1">
      <alignment vertical="center"/>
    </xf>
    <xf numFmtId="0" fontId="3" fillId="2" borderId="0" xfId="50" applyFont="1" applyFill="1" applyBorder="1" applyAlignment="1">
      <alignment vertical="center"/>
    </xf>
    <xf numFmtId="0" fontId="3" fillId="2" borderId="28" xfId="50" applyFont="1" applyFill="1" applyBorder="1" applyAlignment="1">
      <alignment horizontal="right" vertical="center"/>
    </xf>
    <xf numFmtId="177" fontId="3" fillId="2" borderId="24" xfId="50" applyNumberFormat="1" applyFont="1" applyFill="1" applyBorder="1" applyAlignment="1">
      <alignment horizontal="right" vertical="center"/>
    </xf>
    <xf numFmtId="49" fontId="17" fillId="2" borderId="0" xfId="50" applyNumberFormat="1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right" vertical="center"/>
    </xf>
    <xf numFmtId="49" fontId="3" fillId="2" borderId="29" xfId="50" applyNumberFormat="1" applyFont="1" applyFill="1" applyBorder="1" applyAlignment="1">
      <alignment vertical="center"/>
    </xf>
    <xf numFmtId="177" fontId="3" fillId="2" borderId="29" xfId="50" applyNumberFormat="1" applyFont="1" applyFill="1" applyBorder="1" applyAlignment="1">
      <alignment horizontal="right" vertical="center"/>
    </xf>
    <xf numFmtId="49" fontId="3" fillId="2" borderId="6" xfId="50" applyNumberFormat="1" applyFont="1" applyFill="1" applyBorder="1" applyAlignment="1">
      <alignment vertical="center"/>
    </xf>
    <xf numFmtId="177" fontId="3" fillId="2" borderId="6" xfId="50" applyNumberFormat="1" applyFont="1" applyFill="1" applyBorder="1" applyAlignment="1">
      <alignment horizontal="right" vertical="center"/>
    </xf>
    <xf numFmtId="49" fontId="3" fillId="2" borderId="30" xfId="50" applyNumberFormat="1" applyFont="1" applyFill="1" applyBorder="1" applyAlignment="1">
      <alignment vertical="center"/>
    </xf>
    <xf numFmtId="177" fontId="3" fillId="2" borderId="30" xfId="50" applyNumberFormat="1" applyFont="1" applyFill="1" applyBorder="1" applyAlignment="1">
      <alignment horizontal="right" vertical="center"/>
    </xf>
    <xf numFmtId="49" fontId="3" fillId="2" borderId="4" xfId="50" applyNumberFormat="1" applyFont="1" applyFill="1" applyBorder="1" applyAlignment="1">
      <alignment vertical="center"/>
    </xf>
    <xf numFmtId="177" fontId="3" fillId="2" borderId="4" xfId="50" applyNumberFormat="1" applyFont="1" applyFill="1" applyBorder="1" applyAlignment="1">
      <alignment horizontal="right" vertical="center"/>
    </xf>
    <xf numFmtId="177" fontId="3" fillId="2" borderId="23" xfId="50" applyNumberFormat="1" applyFont="1" applyFill="1" applyBorder="1" applyAlignment="1">
      <alignment horizontal="right" vertical="center"/>
    </xf>
    <xf numFmtId="49" fontId="18" fillId="2" borderId="11" xfId="50" applyNumberFormat="1" applyFont="1" applyFill="1" applyBorder="1" applyAlignment="1">
      <alignment horizontal="center" vertical="center"/>
    </xf>
    <xf numFmtId="49" fontId="18" fillId="0" borderId="11" xfId="50" applyNumberFormat="1" applyFont="1" applyFill="1" applyBorder="1" applyAlignment="1">
      <alignment horizontal="center" vertical="center"/>
    </xf>
    <xf numFmtId="49" fontId="18" fillId="0" borderId="24" xfId="50" applyNumberFormat="1" applyFont="1" applyFill="1" applyBorder="1" applyAlignment="1">
      <alignment horizontal="center" vertical="center"/>
    </xf>
    <xf numFmtId="49" fontId="3" fillId="0" borderId="31" xfId="50" applyNumberFormat="1" applyFont="1" applyFill="1" applyBorder="1" applyAlignment="1">
      <alignment vertical="center"/>
    </xf>
    <xf numFmtId="49" fontId="3" fillId="0" borderId="6" xfId="50" applyNumberFormat="1" applyFont="1" applyFill="1" applyBorder="1" applyAlignment="1">
      <alignment vertical="center"/>
    </xf>
    <xf numFmtId="49" fontId="3" fillId="0" borderId="29" xfId="50" applyNumberFormat="1" applyFont="1" applyFill="1" applyBorder="1" applyAlignment="1">
      <alignment vertical="center"/>
    </xf>
    <xf numFmtId="49" fontId="18" fillId="0" borderId="20" xfId="50" applyNumberFormat="1" applyFont="1" applyFill="1" applyBorder="1" applyAlignment="1">
      <alignment horizontal="center" vertical="center"/>
    </xf>
    <xf numFmtId="177" fontId="3" fillId="0" borderId="29" xfId="50" applyNumberFormat="1" applyFont="1" applyFill="1" applyBorder="1" applyAlignment="1">
      <alignment horizontal="right" vertical="center"/>
    </xf>
    <xf numFmtId="49" fontId="3" fillId="2" borderId="11" xfId="50" applyNumberFormat="1" applyFont="1" applyFill="1" applyBorder="1" applyAlignment="1">
      <alignment horizontal="center" vertical="center"/>
    </xf>
    <xf numFmtId="49" fontId="3" fillId="0" borderId="20" xfId="50" applyNumberFormat="1" applyFont="1" applyFill="1" applyBorder="1" applyAlignment="1">
      <alignment horizontal="center" vertical="center"/>
    </xf>
    <xf numFmtId="49" fontId="19" fillId="2" borderId="28" xfId="50" applyNumberFormat="1" applyFont="1" applyFill="1" applyBorder="1" applyAlignment="1"/>
    <xf numFmtId="0" fontId="3" fillId="2" borderId="28" xfId="50" applyFont="1" applyFill="1" applyBorder="1" applyAlignment="1">
      <alignment vertical="center"/>
    </xf>
    <xf numFmtId="0" fontId="1" fillId="0" borderId="0" xfId="50" applyFont="1" applyFill="1" applyBorder="1"/>
    <xf numFmtId="0" fontId="20" fillId="2" borderId="0" xfId="50" applyFont="1" applyFill="1" applyBorder="1" applyAlignment="1"/>
    <xf numFmtId="49" fontId="3" fillId="0" borderId="0" xfId="50" applyNumberFormat="1" applyFont="1" applyFill="1" applyBorder="1" applyAlignment="1">
      <alignment vertical="center"/>
    </xf>
    <xf numFmtId="49" fontId="1" fillId="0" borderId="0" xfId="50" applyNumberFormat="1" applyFont="1" applyFill="1" applyBorder="1"/>
    <xf numFmtId="49" fontId="3" fillId="0" borderId="1" xfId="50" applyNumberFormat="1" applyFont="1" applyFill="1" applyBorder="1" applyAlignment="1">
      <alignment vertical="center"/>
    </xf>
    <xf numFmtId="49" fontId="3" fillId="0" borderId="18" xfId="50" applyNumberFormat="1" applyFont="1" applyFill="1" applyBorder="1" applyAlignment="1">
      <alignment vertical="center"/>
    </xf>
    <xf numFmtId="49" fontId="1" fillId="0" borderId="18" xfId="50" applyNumberFormat="1" applyFont="1" applyFill="1" applyBorder="1"/>
    <xf numFmtId="49" fontId="17" fillId="0" borderId="2" xfId="50" applyNumberFormat="1" applyFont="1" applyFill="1" applyBorder="1" applyAlignment="1">
      <alignment horizontal="center" vertical="center"/>
    </xf>
    <xf numFmtId="49" fontId="17" fillId="0" borderId="23" xfId="50" applyNumberFormat="1" applyFont="1" applyFill="1" applyBorder="1" applyAlignment="1">
      <alignment horizontal="center" vertical="center" wrapText="1"/>
    </xf>
    <xf numFmtId="49" fontId="17" fillId="0" borderId="11" xfId="50" applyNumberFormat="1" applyFont="1" applyFill="1" applyBorder="1" applyAlignment="1">
      <alignment horizontal="center" vertical="center" wrapText="1"/>
    </xf>
    <xf numFmtId="49" fontId="17" fillId="0" borderId="26" xfId="50" applyNumberFormat="1" applyFont="1" applyFill="1" applyBorder="1" applyAlignment="1">
      <alignment horizontal="center" vertical="center" wrapText="1"/>
    </xf>
    <xf numFmtId="49" fontId="17" fillId="0" borderId="2" xfId="5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49" fontId="18" fillId="0" borderId="0" xfId="50" applyNumberFormat="1" applyFont="1" applyFill="1" applyBorder="1" applyAlignment="1">
      <alignment horizontal="right"/>
    </xf>
    <xf numFmtId="49" fontId="3" fillId="0" borderId="1" xfId="50" applyNumberFormat="1" applyFont="1" applyFill="1" applyBorder="1" applyAlignment="1">
      <alignment horizontal="right" vertical="center"/>
    </xf>
    <xf numFmtId="0" fontId="18" fillId="0" borderId="0" xfId="50" applyFont="1" applyFill="1" applyBorder="1" applyAlignment="1">
      <alignment horizontal="right" vertical="center"/>
    </xf>
    <xf numFmtId="49" fontId="1" fillId="2" borderId="0" xfId="50" applyNumberFormat="1" applyFont="1" applyFill="1" applyBorder="1" applyAlignment="1"/>
    <xf numFmtId="49" fontId="3" fillId="2" borderId="1" xfId="50" applyNumberFormat="1" applyFont="1" applyFill="1" applyBorder="1" applyAlignment="1">
      <alignment vertical="center"/>
    </xf>
    <xf numFmtId="49" fontId="1" fillId="2" borderId="18" xfId="50" applyNumberFormat="1" applyFont="1" applyFill="1" applyBorder="1" applyAlignment="1"/>
    <xf numFmtId="49" fontId="17" fillId="2" borderId="2" xfId="50" applyNumberFormat="1" applyFont="1" applyFill="1" applyBorder="1" applyAlignment="1">
      <alignment horizontal="center" vertical="center"/>
    </xf>
    <xf numFmtId="49" fontId="17" fillId="2" borderId="23" xfId="50" applyNumberFormat="1" applyFont="1" applyFill="1" applyBorder="1" applyAlignment="1">
      <alignment horizontal="center" vertical="center" wrapText="1"/>
    </xf>
    <xf numFmtId="49" fontId="17" fillId="2" borderId="11" xfId="50" applyNumberFormat="1" applyFont="1" applyFill="1" applyBorder="1" applyAlignment="1">
      <alignment horizontal="center" vertical="center" wrapText="1"/>
    </xf>
    <xf numFmtId="49" fontId="17" fillId="2" borderId="26" xfId="50" applyNumberFormat="1" applyFont="1" applyFill="1" applyBorder="1" applyAlignment="1">
      <alignment horizontal="center" vertical="center" wrapText="1"/>
    </xf>
    <xf numFmtId="49" fontId="17" fillId="2" borderId="2" xfId="50" applyNumberFormat="1" applyFont="1" applyFill="1" applyBorder="1" applyAlignment="1">
      <alignment horizontal="center" vertical="center" wrapText="1"/>
    </xf>
    <xf numFmtId="49" fontId="3" fillId="2" borderId="2" xfId="50" applyNumberFormat="1" applyFont="1" applyFill="1" applyBorder="1" applyAlignment="1">
      <alignment horizontal="left" vertical="center"/>
    </xf>
    <xf numFmtId="0" fontId="18" fillId="2" borderId="0" xfId="50" applyFont="1" applyFill="1" applyBorder="1" applyAlignment="1">
      <alignment vertical="center"/>
    </xf>
    <xf numFmtId="49" fontId="18" fillId="2" borderId="0" xfId="50" applyNumberFormat="1" applyFont="1" applyFill="1" applyBorder="1" applyAlignment="1">
      <alignment horizontal="right"/>
    </xf>
    <xf numFmtId="49" fontId="3" fillId="2" borderId="1" xfId="50" applyNumberFormat="1" applyFont="1" applyFill="1" applyBorder="1" applyAlignment="1">
      <alignment horizontal="right" vertical="center"/>
    </xf>
    <xf numFmtId="0" fontId="18" fillId="2" borderId="0" xfId="50" applyFont="1" applyFill="1" applyBorder="1" applyAlignment="1">
      <alignment horizontal="right" vertical="center"/>
    </xf>
    <xf numFmtId="49" fontId="3" fillId="0" borderId="30" xfId="50" applyNumberFormat="1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right" vertical="center"/>
    </xf>
    <xf numFmtId="49" fontId="3" fillId="2" borderId="30" xfId="50" applyNumberFormat="1" applyFont="1" applyFill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" xfId="50"/>
    <cellStyle name="常规 2" xfId="51"/>
    <cellStyle name="常规 3" xfId="52"/>
    <cellStyle name="常规 4" xfId="53"/>
    <cellStyle name="常规 5" xfId="54"/>
    <cellStyle name="常规 4 3" xfId="55"/>
    <cellStyle name="Normal 3" xfId="56"/>
    <cellStyle name="常规 8" xfId="57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FFFFFF"/>
      <rgbColor rgb="0000CC99"/>
      <rgbColor rgb="000000FF"/>
      <rgbColor rgb="0080FF80"/>
      <rgbColor rgb="00C0C0C0"/>
      <rgbColor rgb="00FFFFFF"/>
      <rgbColor rgb="0099FFFF"/>
      <rgbColor rgb="0000FFFF"/>
      <rgbColor rgb="0080FF00"/>
      <rgbColor rgb="0080FFFF"/>
      <rgbColor rgb="00808080"/>
      <rgbColor rgb="0099A8AC"/>
      <rgbColor rgb="00D8E9EC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showZeros="0" tabSelected="1" zoomScalePageLayoutView="60" workbookViewId="0">
      <pane topLeftCell="A1" activePane="bottomRight" state="frozen"/>
      <selection activeCell="A21" sqref="A21"/>
    </sheetView>
  </sheetViews>
  <sheetFormatPr defaultColWidth="8" defaultRowHeight="13.5"/>
  <cols>
    <col min="1" max="1" width="46.375" style="59" customWidth="1"/>
    <col min="2" max="2" width="18.625" style="59" customWidth="1"/>
    <col min="3" max="3" width="16.5" style="59" customWidth="1"/>
    <col min="4" max="4" width="16.875" style="59" customWidth="1"/>
    <col min="5" max="6" width="18.625" style="59" customWidth="1"/>
    <col min="7" max="7" width="17.125" style="59" customWidth="1"/>
    <col min="8" max="8" width="16.375" style="59" customWidth="1"/>
    <col min="9" max="9" width="16.875" style="59" customWidth="1"/>
    <col min="10" max="16384" width="8" style="60"/>
  </cols>
  <sheetData>
    <row r="1" ht="45" customHeight="1" spans="1:9">
      <c r="A1" s="99" t="s">
        <v>0</v>
      </c>
      <c r="B1" s="100"/>
      <c r="C1" s="100"/>
      <c r="D1" s="162"/>
      <c r="E1" s="100"/>
      <c r="F1" s="100"/>
      <c r="G1" s="100"/>
      <c r="H1" s="100"/>
      <c r="I1" s="100"/>
    </row>
    <row r="2" ht="19.5" customHeight="1" spans="1:9">
      <c r="A2" s="134"/>
      <c r="B2" s="134"/>
      <c r="C2" s="134"/>
      <c r="D2" s="178"/>
      <c r="E2" s="134"/>
      <c r="F2" s="134"/>
      <c r="G2" s="134"/>
      <c r="H2" s="134"/>
      <c r="I2" s="188"/>
    </row>
    <row r="3" ht="19.5" customHeight="1" spans="1:9">
      <c r="A3" s="179" t="s">
        <v>1</v>
      </c>
      <c r="B3" s="179"/>
      <c r="C3" s="104"/>
      <c r="D3" s="180"/>
      <c r="E3" s="179"/>
      <c r="F3" s="179"/>
      <c r="G3" s="179"/>
      <c r="H3" s="179"/>
      <c r="I3" s="189" t="s">
        <v>2</v>
      </c>
    </row>
    <row r="4" ht="39.75" customHeight="1" spans="1:9">
      <c r="A4" s="181" t="s">
        <v>3</v>
      </c>
      <c r="B4" s="182" t="s">
        <v>4</v>
      </c>
      <c r="C4" s="183" t="s">
        <v>5</v>
      </c>
      <c r="D4" s="183" t="s">
        <v>6</v>
      </c>
      <c r="E4" s="184" t="s">
        <v>7</v>
      </c>
      <c r="F4" s="185" t="s">
        <v>8</v>
      </c>
      <c r="G4" s="185" t="s">
        <v>9</v>
      </c>
      <c r="H4" s="185" t="s">
        <v>10</v>
      </c>
      <c r="I4" s="182" t="s">
        <v>11</v>
      </c>
    </row>
    <row r="5" ht="27" customHeight="1" spans="1:9">
      <c r="A5" s="193" t="s">
        <v>12</v>
      </c>
      <c r="B5" s="75">
        <f t="shared" ref="B5:B8" si="0">C5+D5+E5+F5+G5+H5+I5</f>
        <v>62546189.61</v>
      </c>
      <c r="C5" s="192">
        <v>0</v>
      </c>
      <c r="D5" s="192">
        <v>0</v>
      </c>
      <c r="E5" s="75">
        <v>62546189.61</v>
      </c>
      <c r="F5" s="75">
        <v>0</v>
      </c>
      <c r="G5" s="75">
        <v>0</v>
      </c>
      <c r="H5" s="75">
        <v>0</v>
      </c>
      <c r="I5" s="129">
        <v>0</v>
      </c>
    </row>
    <row r="6" ht="27" customHeight="1" spans="1:9">
      <c r="A6" s="186" t="s">
        <v>13</v>
      </c>
      <c r="B6" s="75">
        <f t="shared" si="0"/>
        <v>48706189.61</v>
      </c>
      <c r="C6" s="75">
        <v>0</v>
      </c>
      <c r="D6" s="75">
        <v>0</v>
      </c>
      <c r="E6" s="75">
        <v>48706189.61</v>
      </c>
      <c r="F6" s="75">
        <v>0</v>
      </c>
      <c r="G6" s="75">
        <v>0</v>
      </c>
      <c r="H6" s="75">
        <v>0</v>
      </c>
      <c r="I6" s="129">
        <v>0</v>
      </c>
    </row>
    <row r="7" ht="27" customHeight="1" spans="1:9">
      <c r="A7" s="186" t="s">
        <v>14</v>
      </c>
      <c r="B7" s="75">
        <f t="shared" si="0"/>
        <v>11790000</v>
      </c>
      <c r="C7" s="75">
        <v>0</v>
      </c>
      <c r="D7" s="75">
        <v>0</v>
      </c>
      <c r="E7" s="75">
        <v>11790000</v>
      </c>
      <c r="F7" s="75">
        <v>0</v>
      </c>
      <c r="G7" s="75">
        <v>0</v>
      </c>
      <c r="H7" s="75">
        <v>0</v>
      </c>
      <c r="I7" s="129">
        <v>0</v>
      </c>
    </row>
    <row r="8" ht="27" customHeight="1" spans="1:9">
      <c r="A8" s="122" t="s">
        <v>15</v>
      </c>
      <c r="B8" s="75">
        <f t="shared" si="0"/>
        <v>50000</v>
      </c>
      <c r="C8" s="75">
        <v>0</v>
      </c>
      <c r="D8" s="75">
        <v>0</v>
      </c>
      <c r="E8" s="75">
        <v>50000</v>
      </c>
      <c r="F8" s="75">
        <v>0</v>
      </c>
      <c r="G8" s="75">
        <v>0</v>
      </c>
      <c r="H8" s="75">
        <v>0</v>
      </c>
      <c r="I8" s="129">
        <v>0</v>
      </c>
    </row>
    <row r="9" ht="27" customHeight="1" spans="1:9">
      <c r="A9" s="122" t="s">
        <v>16</v>
      </c>
      <c r="B9" s="75">
        <f>C9+D9</f>
        <v>0</v>
      </c>
      <c r="C9" s="75">
        <v>0</v>
      </c>
      <c r="D9" s="75">
        <v>0</v>
      </c>
      <c r="E9" s="133"/>
      <c r="F9" s="75"/>
      <c r="G9" s="75"/>
      <c r="H9" s="75"/>
      <c r="I9" s="75"/>
    </row>
    <row r="10" ht="27" customHeight="1" spans="1:9">
      <c r="A10" s="122" t="s">
        <v>17</v>
      </c>
      <c r="B10" s="75">
        <f>C10+D10+E10+F10+I10</f>
        <v>2000000</v>
      </c>
      <c r="C10" s="75">
        <v>0</v>
      </c>
      <c r="D10" s="75">
        <v>0</v>
      </c>
      <c r="E10" s="75">
        <v>2000000</v>
      </c>
      <c r="F10" s="75">
        <v>0</v>
      </c>
      <c r="G10" s="75"/>
      <c r="H10" s="75"/>
      <c r="I10" s="75">
        <v>0</v>
      </c>
    </row>
    <row r="11" ht="27" customHeight="1" spans="1:9">
      <c r="A11" s="122" t="s">
        <v>18</v>
      </c>
      <c r="B11" s="75">
        <f>C11+D11+E11+F11+G11+H11+I11</f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</row>
    <row r="12" ht="27" customHeight="1" spans="1:9">
      <c r="A12" s="122" t="s">
        <v>19</v>
      </c>
      <c r="B12" s="75">
        <f>C12</f>
        <v>0</v>
      </c>
      <c r="C12" s="75">
        <v>0</v>
      </c>
      <c r="D12" s="75"/>
      <c r="E12" s="75"/>
      <c r="F12" s="75"/>
      <c r="G12" s="75"/>
      <c r="H12" s="75"/>
      <c r="I12" s="75"/>
    </row>
    <row r="13" ht="27" customHeight="1" spans="1:9">
      <c r="A13" s="122" t="s">
        <v>20</v>
      </c>
      <c r="B13" s="75">
        <f>C13</f>
        <v>0</v>
      </c>
      <c r="C13" s="75">
        <v>0</v>
      </c>
      <c r="D13" s="75"/>
      <c r="E13" s="75"/>
      <c r="F13" s="75"/>
      <c r="G13" s="75"/>
      <c r="H13" s="75"/>
      <c r="I13" s="75"/>
    </row>
    <row r="14" ht="27" customHeight="1" spans="1:9">
      <c r="A14" s="178"/>
      <c r="B14" s="187"/>
      <c r="C14" s="187"/>
      <c r="D14" s="62"/>
      <c r="E14" s="187"/>
      <c r="F14" s="187"/>
      <c r="G14" s="187"/>
      <c r="H14" s="187"/>
      <c r="I14" s="190"/>
    </row>
  </sheetData>
  <mergeCells count="1">
    <mergeCell ref="A1:I1"/>
  </mergeCells>
  <printOptions horizontalCentered="1"/>
  <pageMargins left="0.590551181102362" right="0" top="1.18110236220472" bottom="0" header="0.511811023622047" footer="0.511811023622047"/>
  <pageSetup paperSize="9" scale="70" pageOrder="overThenDown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60" workbookViewId="0">
      <pane topLeftCell="A1" activePane="bottomRight" state="frozen"/>
      <selection activeCell="L8" sqref="L8"/>
    </sheetView>
  </sheetViews>
  <sheetFormatPr defaultColWidth="8" defaultRowHeight="13.5"/>
  <cols>
    <col min="1" max="1" width="26.75" style="59" customWidth="1"/>
    <col min="2" max="2" width="17.5" style="59" customWidth="1"/>
    <col min="3" max="3" width="18.375" style="59" customWidth="1"/>
    <col min="4" max="4" width="18.75" style="59" customWidth="1"/>
    <col min="5" max="5" width="18" style="59" customWidth="1"/>
    <col min="6" max="6" width="16.25" style="59" customWidth="1"/>
    <col min="7" max="7" width="17.125" style="59" customWidth="1"/>
    <col min="8" max="8" width="14.25" style="59" customWidth="1"/>
    <col min="9" max="9" width="14.875" style="59" customWidth="1"/>
    <col min="10" max="16384" width="8" style="60"/>
  </cols>
  <sheetData>
    <row r="1" ht="31.5" customHeight="1" spans="1:9">
      <c r="A1" s="89" t="s">
        <v>86</v>
      </c>
      <c r="B1" s="62"/>
      <c r="C1" s="62"/>
      <c r="D1" s="62"/>
      <c r="E1" s="62"/>
      <c r="F1" s="62"/>
      <c r="G1" s="62"/>
      <c r="H1" s="62"/>
      <c r="I1" s="62"/>
    </row>
    <row r="2" ht="31.5" customHeight="1" spans="1:9">
      <c r="A2" s="62"/>
      <c r="B2" s="62"/>
      <c r="C2" s="62"/>
      <c r="D2" s="62"/>
      <c r="E2" s="62"/>
      <c r="F2" s="62"/>
      <c r="G2" s="62"/>
      <c r="H2" s="62"/>
      <c r="I2" s="62"/>
    </row>
    <row r="3" ht="21" customHeight="1" spans="1:9">
      <c r="A3" s="90"/>
      <c r="B3" s="90"/>
      <c r="C3" s="90"/>
      <c r="D3" s="90"/>
      <c r="E3" s="90"/>
      <c r="F3" s="90"/>
      <c r="G3" s="91"/>
      <c r="H3" s="90"/>
      <c r="I3" s="91"/>
    </row>
    <row r="4" ht="21" customHeight="1" spans="1:9">
      <c r="A4" s="63" t="s">
        <v>22</v>
      </c>
      <c r="B4" s="92"/>
      <c r="C4" s="92"/>
      <c r="D4" s="92"/>
      <c r="E4" s="92"/>
      <c r="F4" s="92"/>
      <c r="G4" s="66"/>
      <c r="H4" s="92"/>
      <c r="I4" s="66" t="s">
        <v>2</v>
      </c>
    </row>
    <row r="5" ht="53.25" customHeight="1" spans="1:9">
      <c r="A5" s="68" t="s">
        <v>87</v>
      </c>
      <c r="B5" s="68" t="s">
        <v>4</v>
      </c>
      <c r="C5" s="67" t="s">
        <v>88</v>
      </c>
      <c r="D5" s="67" t="s">
        <v>89</v>
      </c>
      <c r="E5" s="67" t="s">
        <v>90</v>
      </c>
      <c r="F5" s="67" t="s">
        <v>91</v>
      </c>
      <c r="G5" s="67" t="s">
        <v>92</v>
      </c>
      <c r="H5" s="67" t="s">
        <v>10</v>
      </c>
      <c r="I5" s="67" t="s">
        <v>11</v>
      </c>
    </row>
    <row r="6" ht="27.75" customHeight="1" spans="1:9">
      <c r="A6" s="79" t="s">
        <v>93</v>
      </c>
      <c r="B6" s="75">
        <f t="shared" ref="B6:I6" si="0">B9+B10+B11+B12</f>
        <v>27891442</v>
      </c>
      <c r="C6" s="75">
        <f t="shared" si="0"/>
        <v>0</v>
      </c>
      <c r="D6" s="75">
        <f t="shared" si="0"/>
        <v>1181442</v>
      </c>
      <c r="E6" s="75">
        <f t="shared" si="0"/>
        <v>26710000</v>
      </c>
      <c r="F6" s="75">
        <f t="shared" si="0"/>
        <v>0</v>
      </c>
      <c r="G6" s="75">
        <f t="shared" si="0"/>
        <v>0</v>
      </c>
      <c r="H6" s="75">
        <f t="shared" si="0"/>
        <v>0</v>
      </c>
      <c r="I6" s="75">
        <f t="shared" si="0"/>
        <v>0</v>
      </c>
    </row>
    <row r="7" ht="51.75" customHeight="1" spans="1:9">
      <c r="A7" s="79" t="s">
        <v>94</v>
      </c>
      <c r="B7" s="93" t="s">
        <v>44</v>
      </c>
      <c r="C7" s="94" t="s">
        <v>95</v>
      </c>
      <c r="D7" s="94" t="s">
        <v>96</v>
      </c>
      <c r="E7" s="94" t="s">
        <v>97</v>
      </c>
      <c r="F7" s="94" t="s">
        <v>98</v>
      </c>
      <c r="G7" s="94" t="s">
        <v>99</v>
      </c>
      <c r="H7" s="94" t="s">
        <v>100</v>
      </c>
      <c r="I7" s="94" t="s">
        <v>101</v>
      </c>
    </row>
    <row r="8" ht="29.25" customHeight="1" spans="1:9">
      <c r="A8" s="79" t="s">
        <v>102</v>
      </c>
      <c r="B8" s="75">
        <f t="shared" ref="B8:B12" si="1">C8+D8+E8+F8+G8+H8+I8</f>
        <v>27891442</v>
      </c>
      <c r="C8" s="95">
        <v>0</v>
      </c>
      <c r="D8" s="95">
        <v>1181442</v>
      </c>
      <c r="E8" s="95">
        <v>26710000</v>
      </c>
      <c r="F8" s="95">
        <v>0</v>
      </c>
      <c r="G8" s="95">
        <v>0</v>
      </c>
      <c r="H8" s="95">
        <v>0</v>
      </c>
      <c r="I8" s="95">
        <v>0</v>
      </c>
    </row>
    <row r="9" ht="27.75" customHeight="1" spans="1:9">
      <c r="A9" s="79" t="s">
        <v>103</v>
      </c>
      <c r="B9" s="75">
        <f t="shared" si="1"/>
        <v>3420000</v>
      </c>
      <c r="C9" s="75">
        <v>0</v>
      </c>
      <c r="D9" s="75">
        <v>710000</v>
      </c>
      <c r="E9" s="75">
        <v>2710000</v>
      </c>
      <c r="F9" s="75">
        <v>0</v>
      </c>
      <c r="G9" s="75">
        <v>0</v>
      </c>
      <c r="H9" s="75">
        <v>0</v>
      </c>
      <c r="I9" s="75">
        <v>0</v>
      </c>
    </row>
    <row r="10" ht="27.75" customHeight="1" spans="1:9">
      <c r="A10" s="79" t="s">
        <v>104</v>
      </c>
      <c r="B10" s="75">
        <f t="shared" si="1"/>
        <v>130000</v>
      </c>
      <c r="C10" s="75">
        <v>0</v>
      </c>
      <c r="D10" s="75">
        <v>130000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</row>
    <row r="11" ht="27.75" customHeight="1" spans="1:9">
      <c r="A11" s="79" t="s">
        <v>105</v>
      </c>
      <c r="B11" s="75">
        <f t="shared" si="1"/>
        <v>86100</v>
      </c>
      <c r="C11" s="75">
        <v>0</v>
      </c>
      <c r="D11" s="75">
        <v>86100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</row>
    <row r="12" ht="27.75" customHeight="1" spans="1:9">
      <c r="A12" s="79" t="s">
        <v>106</v>
      </c>
      <c r="B12" s="75">
        <f t="shared" si="1"/>
        <v>24255342</v>
      </c>
      <c r="C12" s="75">
        <v>0</v>
      </c>
      <c r="D12" s="75">
        <v>255342</v>
      </c>
      <c r="E12" s="75">
        <v>24000000</v>
      </c>
      <c r="F12" s="75">
        <v>0</v>
      </c>
      <c r="G12" s="75">
        <v>0</v>
      </c>
      <c r="H12" s="75">
        <v>0</v>
      </c>
      <c r="I12" s="75">
        <v>0</v>
      </c>
    </row>
    <row r="13" ht="27.75" customHeight="1" spans="1:9">
      <c r="A13" s="90"/>
      <c r="B13" s="90"/>
      <c r="C13" s="90"/>
      <c r="D13" s="90"/>
      <c r="E13" s="90"/>
      <c r="F13" s="90"/>
      <c r="G13" s="90"/>
      <c r="H13" s="90"/>
      <c r="I13" s="91"/>
    </row>
  </sheetData>
  <mergeCells count="1">
    <mergeCell ref="A1:I2"/>
  </mergeCells>
  <printOptions horizontalCentered="1" verticalCentered="1"/>
  <pageMargins left="0.78740157480315" right="0" top="1.18110236220472" bottom="0.590551181102362" header="0.511811023622047" footer="0.511811023622047"/>
  <pageSetup paperSize="9" scale="85" pageOrder="overThenDown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PageLayoutView="60" workbookViewId="0">
      <selection activeCell="D12" sqref="D12"/>
    </sheetView>
  </sheetViews>
  <sheetFormatPr defaultColWidth="8" defaultRowHeight="13.5" outlineLevelCol="7"/>
  <cols>
    <col min="1" max="1" width="41.375" style="59" customWidth="1"/>
    <col min="2" max="2" width="7.5" style="59"/>
    <col min="3" max="3" width="19.75" style="59" customWidth="1"/>
    <col min="4" max="4" width="20.25" style="59" customWidth="1"/>
    <col min="5" max="5" width="40.5" style="59" customWidth="1"/>
    <col min="6" max="6" width="7.5" style="59"/>
    <col min="7" max="7" width="21.625" style="59" customWidth="1"/>
    <col min="8" max="8" width="21.5" style="59" customWidth="1"/>
    <col min="9" max="16384" width="8" style="60"/>
  </cols>
  <sheetData>
    <row r="1" ht="63" customHeight="1" spans="1:8">
      <c r="A1" s="61" t="s">
        <v>107</v>
      </c>
      <c r="B1" s="62"/>
      <c r="C1" s="62"/>
      <c r="D1" s="62"/>
      <c r="E1" s="62"/>
      <c r="F1" s="62"/>
      <c r="G1" s="62"/>
      <c r="H1" s="62"/>
    </row>
    <row r="2" ht="21" customHeight="1" spans="1:8">
      <c r="A2" s="63" t="s">
        <v>1</v>
      </c>
      <c r="B2" s="64"/>
      <c r="C2" s="64"/>
      <c r="D2" s="65"/>
      <c r="E2" s="65"/>
      <c r="F2" s="65"/>
      <c r="G2" s="65"/>
      <c r="H2" s="66"/>
    </row>
    <row r="3" ht="27.75" customHeight="1" spans="1:8">
      <c r="A3" s="67" t="s">
        <v>3</v>
      </c>
      <c r="B3" s="67" t="s">
        <v>108</v>
      </c>
      <c r="C3" s="68" t="s">
        <v>31</v>
      </c>
      <c r="D3" s="68" t="s">
        <v>32</v>
      </c>
      <c r="E3" s="68" t="s">
        <v>3</v>
      </c>
      <c r="F3" s="68" t="s">
        <v>108</v>
      </c>
      <c r="G3" s="68" t="s">
        <v>31</v>
      </c>
      <c r="H3" s="68" t="s">
        <v>32</v>
      </c>
    </row>
    <row r="4" ht="27.75" customHeight="1" spans="1:8">
      <c r="A4" s="69" t="s">
        <v>109</v>
      </c>
      <c r="B4" s="70" t="s">
        <v>44</v>
      </c>
      <c r="C4" s="70" t="s">
        <v>44</v>
      </c>
      <c r="D4" s="70" t="s">
        <v>44</v>
      </c>
      <c r="E4" s="69" t="s">
        <v>110</v>
      </c>
      <c r="F4" s="70" t="s">
        <v>111</v>
      </c>
      <c r="G4" s="71">
        <v>0</v>
      </c>
      <c r="H4" s="71">
        <v>0</v>
      </c>
    </row>
    <row r="5" ht="27.75" customHeight="1" spans="1:8">
      <c r="A5" s="69" t="s">
        <v>112</v>
      </c>
      <c r="B5" s="70" t="s">
        <v>113</v>
      </c>
      <c r="C5" s="83">
        <f>C6+C8+C9</f>
        <v>0</v>
      </c>
      <c r="D5" s="83">
        <f>D6+D8+D9</f>
        <v>0</v>
      </c>
      <c r="E5" s="84" t="s">
        <v>114</v>
      </c>
      <c r="F5" s="85" t="s">
        <v>111</v>
      </c>
      <c r="G5" s="86">
        <v>0</v>
      </c>
      <c r="H5" s="86">
        <v>0</v>
      </c>
    </row>
    <row r="6" ht="27.75" customHeight="1" spans="1:8">
      <c r="A6" s="69" t="s">
        <v>115</v>
      </c>
      <c r="B6" s="76" t="s">
        <v>113</v>
      </c>
      <c r="C6" s="83">
        <v>0</v>
      </c>
      <c r="D6" s="83">
        <v>0</v>
      </c>
      <c r="E6" s="84" t="s">
        <v>116</v>
      </c>
      <c r="F6" s="85" t="s">
        <v>111</v>
      </c>
      <c r="G6" s="86">
        <f>C24-G4+G5</f>
        <v>0</v>
      </c>
      <c r="H6" s="86">
        <f>D24-H4+H5</f>
        <v>0</v>
      </c>
    </row>
    <row r="7" ht="27.75" customHeight="1" spans="1:8">
      <c r="A7" s="69" t="s">
        <v>117</v>
      </c>
      <c r="B7" s="76" t="s">
        <v>113</v>
      </c>
      <c r="C7" s="83">
        <v>0</v>
      </c>
      <c r="D7" s="83">
        <v>0</v>
      </c>
      <c r="E7" s="84" t="s">
        <v>118</v>
      </c>
      <c r="F7" s="85" t="s">
        <v>111</v>
      </c>
      <c r="G7" s="86">
        <v>0</v>
      </c>
      <c r="H7" s="86">
        <v>0</v>
      </c>
    </row>
    <row r="8" ht="27.75" customHeight="1" spans="1:8">
      <c r="A8" s="69" t="s">
        <v>119</v>
      </c>
      <c r="B8" s="76" t="s">
        <v>113</v>
      </c>
      <c r="C8" s="83">
        <v>0</v>
      </c>
      <c r="D8" s="83">
        <v>0</v>
      </c>
      <c r="E8" s="84" t="s">
        <v>120</v>
      </c>
      <c r="F8" s="85" t="s">
        <v>111</v>
      </c>
      <c r="G8" s="86">
        <v>0</v>
      </c>
      <c r="H8" s="86">
        <v>0</v>
      </c>
    </row>
    <row r="9" ht="27.75" customHeight="1" spans="1:8">
      <c r="A9" s="69" t="s">
        <v>121</v>
      </c>
      <c r="B9" s="76" t="s">
        <v>113</v>
      </c>
      <c r="C9" s="83">
        <v>0</v>
      </c>
      <c r="D9" s="83">
        <v>0</v>
      </c>
      <c r="E9" s="84" t="s">
        <v>122</v>
      </c>
      <c r="F9" s="85" t="s">
        <v>44</v>
      </c>
      <c r="G9" s="87" t="s">
        <v>44</v>
      </c>
      <c r="H9" s="87" t="s">
        <v>44</v>
      </c>
    </row>
    <row r="10" ht="27.75" customHeight="1" spans="1:8">
      <c r="A10" s="69" t="s">
        <v>123</v>
      </c>
      <c r="B10" s="76" t="s">
        <v>113</v>
      </c>
      <c r="C10" s="83">
        <v>0</v>
      </c>
      <c r="D10" s="83">
        <v>0</v>
      </c>
      <c r="E10" s="84" t="s">
        <v>124</v>
      </c>
      <c r="F10" s="85" t="s">
        <v>113</v>
      </c>
      <c r="G10" s="83">
        <v>0</v>
      </c>
      <c r="H10" s="83">
        <v>0</v>
      </c>
    </row>
    <row r="11" ht="27.75" customHeight="1" spans="1:8">
      <c r="A11" s="69" t="s">
        <v>125</v>
      </c>
      <c r="B11" s="76" t="s">
        <v>113</v>
      </c>
      <c r="C11" s="83">
        <v>0</v>
      </c>
      <c r="D11" s="83">
        <v>0</v>
      </c>
      <c r="E11" s="84" t="s">
        <v>126</v>
      </c>
      <c r="F11" s="85" t="s">
        <v>113</v>
      </c>
      <c r="G11" s="83">
        <v>0</v>
      </c>
      <c r="H11" s="83">
        <v>0</v>
      </c>
    </row>
    <row r="12" ht="27.75" customHeight="1" spans="1:8">
      <c r="A12" s="69" t="s">
        <v>127</v>
      </c>
      <c r="B12" s="76" t="s">
        <v>113</v>
      </c>
      <c r="C12" s="83">
        <v>0</v>
      </c>
      <c r="D12" s="83">
        <v>0</v>
      </c>
      <c r="E12" s="84" t="s">
        <v>128</v>
      </c>
      <c r="F12" s="85" t="s">
        <v>113</v>
      </c>
      <c r="G12" s="83">
        <v>0</v>
      </c>
      <c r="H12" s="83">
        <v>0</v>
      </c>
    </row>
    <row r="13" ht="27.75" customHeight="1" spans="1:8">
      <c r="A13" s="69" t="s">
        <v>129</v>
      </c>
      <c r="B13" s="76" t="s">
        <v>113</v>
      </c>
      <c r="C13" s="83">
        <v>0</v>
      </c>
      <c r="D13" s="83">
        <v>0</v>
      </c>
      <c r="E13" s="84" t="s">
        <v>130</v>
      </c>
      <c r="F13" s="85" t="s">
        <v>131</v>
      </c>
      <c r="G13" s="86">
        <v>0</v>
      </c>
      <c r="H13" s="86">
        <v>0</v>
      </c>
    </row>
    <row r="14" ht="27.75" customHeight="1" spans="1:8">
      <c r="A14" s="69" t="s">
        <v>132</v>
      </c>
      <c r="B14" s="76" t="s">
        <v>111</v>
      </c>
      <c r="C14" s="86">
        <v>0</v>
      </c>
      <c r="D14" s="86">
        <v>0</v>
      </c>
      <c r="E14" s="84" t="s">
        <v>133</v>
      </c>
      <c r="F14" s="85" t="s">
        <v>131</v>
      </c>
      <c r="G14" s="86">
        <v>0</v>
      </c>
      <c r="H14" s="86">
        <v>0</v>
      </c>
    </row>
    <row r="15" ht="27.75" customHeight="1" spans="1:8">
      <c r="A15" s="69" t="s">
        <v>134</v>
      </c>
      <c r="B15" s="76" t="s">
        <v>111</v>
      </c>
      <c r="C15" s="86">
        <v>0</v>
      </c>
      <c r="D15" s="86">
        <v>0</v>
      </c>
      <c r="E15" s="84" t="s">
        <v>135</v>
      </c>
      <c r="F15" s="85" t="s">
        <v>136</v>
      </c>
      <c r="G15" s="86">
        <v>0</v>
      </c>
      <c r="H15" s="86">
        <v>0</v>
      </c>
    </row>
    <row r="16" ht="27.75" customHeight="1" spans="1:8">
      <c r="A16" s="69" t="s">
        <v>137</v>
      </c>
      <c r="B16" s="76" t="s">
        <v>138</v>
      </c>
      <c r="C16" s="86">
        <f>IF(C14=0,0,(C22+G5)/C14*100)</f>
        <v>0</v>
      </c>
      <c r="D16" s="86">
        <f>IF(D14=0,0,(D22+H5)/D14*100)</f>
        <v>0</v>
      </c>
      <c r="E16" s="84" t="s">
        <v>139</v>
      </c>
      <c r="F16" s="85" t="s">
        <v>44</v>
      </c>
      <c r="G16" s="87" t="s">
        <v>44</v>
      </c>
      <c r="H16" s="87" t="s">
        <v>44</v>
      </c>
    </row>
    <row r="17" ht="27.75" customHeight="1" spans="1:8">
      <c r="A17" s="69" t="s">
        <v>140</v>
      </c>
      <c r="B17" s="76" t="s">
        <v>138</v>
      </c>
      <c r="C17" s="86">
        <v>0</v>
      </c>
      <c r="D17" s="86">
        <v>0</v>
      </c>
      <c r="E17" s="84" t="s">
        <v>112</v>
      </c>
      <c r="F17" s="85" t="s">
        <v>113</v>
      </c>
      <c r="G17" s="83">
        <f>G18+G19</f>
        <v>2818</v>
      </c>
      <c r="H17" s="83">
        <f>H18+H19</f>
        <v>2851</v>
      </c>
    </row>
    <row r="18" ht="27.75" customHeight="1" spans="1:8">
      <c r="A18" s="69" t="s">
        <v>141</v>
      </c>
      <c r="B18" s="76" t="s">
        <v>138</v>
      </c>
      <c r="C18" s="86">
        <v>0</v>
      </c>
      <c r="D18" s="86">
        <v>0</v>
      </c>
      <c r="E18" s="84" t="s">
        <v>142</v>
      </c>
      <c r="F18" s="85" t="s">
        <v>113</v>
      </c>
      <c r="G18" s="83">
        <v>1860</v>
      </c>
      <c r="H18" s="83">
        <v>1861</v>
      </c>
    </row>
    <row r="19" ht="27.75" customHeight="1" spans="1:8">
      <c r="A19" s="69" t="s">
        <v>143</v>
      </c>
      <c r="B19" s="76" t="s">
        <v>138</v>
      </c>
      <c r="C19" s="86">
        <v>0</v>
      </c>
      <c r="D19" s="86">
        <v>0</v>
      </c>
      <c r="E19" s="84" t="s">
        <v>144</v>
      </c>
      <c r="F19" s="85" t="s">
        <v>113</v>
      </c>
      <c r="G19" s="83">
        <v>958</v>
      </c>
      <c r="H19" s="83">
        <v>990</v>
      </c>
    </row>
    <row r="20" ht="27.75" customHeight="1" spans="1:8">
      <c r="A20" s="78" t="s">
        <v>145</v>
      </c>
      <c r="B20" s="70" t="s">
        <v>131</v>
      </c>
      <c r="C20" s="86">
        <f>IF(C12=0,0,C14/C12)</f>
        <v>0</v>
      </c>
      <c r="D20" s="86">
        <f>IF(D12=0,0,D14/D12)</f>
        <v>0</v>
      </c>
      <c r="E20" s="84" t="s">
        <v>127</v>
      </c>
      <c r="F20" s="85" t="s">
        <v>113</v>
      </c>
      <c r="G20" s="83">
        <v>1860</v>
      </c>
      <c r="H20" s="83">
        <v>1861</v>
      </c>
    </row>
    <row r="21" ht="27.75" customHeight="1" spans="1:8">
      <c r="A21" s="69" t="s">
        <v>146</v>
      </c>
      <c r="B21" s="70" t="s">
        <v>44</v>
      </c>
      <c r="C21" s="87" t="s">
        <v>44</v>
      </c>
      <c r="D21" s="87" t="s">
        <v>44</v>
      </c>
      <c r="E21" s="84" t="s">
        <v>132</v>
      </c>
      <c r="F21" s="85" t="s">
        <v>111</v>
      </c>
      <c r="G21" s="86">
        <v>201506600.2</v>
      </c>
      <c r="H21" s="86">
        <v>202942456.68</v>
      </c>
    </row>
    <row r="22" ht="27.75" customHeight="1" spans="1:8">
      <c r="A22" s="79" t="s">
        <v>147</v>
      </c>
      <c r="B22" s="70" t="s">
        <v>111</v>
      </c>
      <c r="C22" s="86">
        <v>0</v>
      </c>
      <c r="D22" s="86">
        <v>0</v>
      </c>
      <c r="E22" s="84" t="s">
        <v>137</v>
      </c>
      <c r="F22" s="85" t="s">
        <v>138</v>
      </c>
      <c r="G22" s="86">
        <v>24</v>
      </c>
      <c r="H22" s="86">
        <v>24</v>
      </c>
    </row>
    <row r="23" ht="27.75" customHeight="1" spans="1:8">
      <c r="A23" s="69" t="s">
        <v>148</v>
      </c>
      <c r="B23" s="70" t="s">
        <v>44</v>
      </c>
      <c r="C23" s="87" t="s">
        <v>44</v>
      </c>
      <c r="D23" s="87" t="s">
        <v>44</v>
      </c>
      <c r="E23" s="88" t="s">
        <v>145</v>
      </c>
      <c r="F23" s="85" t="s">
        <v>131</v>
      </c>
      <c r="G23" s="86">
        <f>IF(G20=0,0,G21/G20)</f>
        <v>108336.881827957</v>
      </c>
      <c r="H23" s="86">
        <f>IF(H20=0,0,H21/H20)</f>
        <v>109050.218527673</v>
      </c>
    </row>
    <row r="24" ht="27.75" customHeight="1" spans="1:8">
      <c r="A24" s="69" t="s">
        <v>149</v>
      </c>
      <c r="B24" s="76" t="s">
        <v>111</v>
      </c>
      <c r="C24" s="86">
        <v>0</v>
      </c>
      <c r="D24" s="86">
        <f>G6</f>
        <v>0</v>
      </c>
      <c r="E24" s="88" t="s">
        <v>150</v>
      </c>
      <c r="F24" s="85" t="s">
        <v>131</v>
      </c>
      <c r="G24" s="83">
        <v>75000</v>
      </c>
      <c r="H24" s="83">
        <v>80100</v>
      </c>
    </row>
    <row r="25" ht="15.75" customHeight="1" spans="1:8">
      <c r="A25" s="81"/>
      <c r="B25" s="81"/>
      <c r="C25" s="81"/>
      <c r="D25" s="81"/>
      <c r="E25" s="81"/>
      <c r="F25" s="81"/>
      <c r="G25" s="81"/>
      <c r="H25" s="82"/>
    </row>
  </sheetData>
  <mergeCells count="1">
    <mergeCell ref="A1:H1"/>
  </mergeCells>
  <pageMargins left="1.37795275590551" right="0" top="0.984251968503937" bottom="0" header="0.511811023622047" footer="0.511811023622047"/>
  <pageSetup paperSize="9" scale="70" pageOrder="overThenDown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PageLayoutView="60" workbookViewId="0">
      <selection activeCell="J5" sqref="J5"/>
    </sheetView>
  </sheetViews>
  <sheetFormatPr defaultColWidth="8" defaultRowHeight="13.5" outlineLevelCol="7"/>
  <cols>
    <col min="1" max="1" width="38.875" style="59" customWidth="1"/>
    <col min="2" max="2" width="7.5" style="59"/>
    <col min="3" max="3" width="20.625" style="59" customWidth="1"/>
    <col min="4" max="4" width="20.5" style="59" customWidth="1"/>
    <col min="5" max="5" width="41.5" style="59" customWidth="1"/>
    <col min="6" max="6" width="7.5" style="59"/>
    <col min="7" max="7" width="22.375" style="59" customWidth="1"/>
    <col min="8" max="8" width="22.125" style="59" customWidth="1"/>
    <col min="9" max="16384" width="8" style="60"/>
  </cols>
  <sheetData>
    <row r="1" ht="63" customHeight="1" spans="1:8">
      <c r="A1" s="61" t="s">
        <v>107</v>
      </c>
      <c r="B1" s="62"/>
      <c r="C1" s="62"/>
      <c r="D1" s="62"/>
      <c r="E1" s="62"/>
      <c r="F1" s="62"/>
      <c r="G1" s="62"/>
      <c r="H1" s="62"/>
    </row>
    <row r="2" ht="21" customHeight="1" spans="1:8">
      <c r="A2" s="63" t="s">
        <v>22</v>
      </c>
      <c r="B2" s="64"/>
      <c r="C2" s="64"/>
      <c r="D2" s="65"/>
      <c r="E2" s="65"/>
      <c r="F2" s="65"/>
      <c r="G2" s="65"/>
      <c r="H2" s="66"/>
    </row>
    <row r="3" ht="27.75" customHeight="1" spans="1:8">
      <c r="A3" s="67" t="s">
        <v>3</v>
      </c>
      <c r="B3" s="67" t="s">
        <v>108</v>
      </c>
      <c r="C3" s="68" t="s">
        <v>31</v>
      </c>
      <c r="D3" s="68" t="s">
        <v>32</v>
      </c>
      <c r="E3" s="68" t="s">
        <v>3</v>
      </c>
      <c r="F3" s="68" t="s">
        <v>108</v>
      </c>
      <c r="G3" s="68" t="s">
        <v>31</v>
      </c>
      <c r="H3" s="68" t="s">
        <v>32</v>
      </c>
    </row>
    <row r="4" ht="27.75" customHeight="1" spans="1:8">
      <c r="A4" s="69" t="s">
        <v>109</v>
      </c>
      <c r="B4" s="70" t="s">
        <v>44</v>
      </c>
      <c r="C4" s="70" t="s">
        <v>44</v>
      </c>
      <c r="D4" s="70" t="s">
        <v>44</v>
      </c>
      <c r="E4" s="69" t="s">
        <v>110</v>
      </c>
      <c r="F4" s="70" t="s">
        <v>111</v>
      </c>
      <c r="G4" s="71">
        <v>0</v>
      </c>
      <c r="H4" s="71">
        <v>0</v>
      </c>
    </row>
    <row r="5" ht="27.75" customHeight="1" spans="1:8">
      <c r="A5" s="69" t="s">
        <v>112</v>
      </c>
      <c r="B5" s="70" t="s">
        <v>113</v>
      </c>
      <c r="C5" s="72">
        <f>C6+C8+C9</f>
        <v>0</v>
      </c>
      <c r="D5" s="72">
        <f>D6+D8+D9</f>
        <v>0</v>
      </c>
      <c r="E5" s="73" t="s">
        <v>114</v>
      </c>
      <c r="F5" s="74" t="s">
        <v>111</v>
      </c>
      <c r="G5" s="75">
        <v>0</v>
      </c>
      <c r="H5" s="75">
        <v>0</v>
      </c>
    </row>
    <row r="6" ht="27.75" customHeight="1" spans="1:8">
      <c r="A6" s="69" t="s">
        <v>115</v>
      </c>
      <c r="B6" s="76" t="s">
        <v>113</v>
      </c>
      <c r="C6" s="72">
        <v>0</v>
      </c>
      <c r="D6" s="72">
        <v>0</v>
      </c>
      <c r="E6" s="73" t="s">
        <v>116</v>
      </c>
      <c r="F6" s="74" t="s">
        <v>111</v>
      </c>
      <c r="G6" s="75">
        <f>C24-G4+G5</f>
        <v>0</v>
      </c>
      <c r="H6" s="75">
        <f>D24-H4+H5</f>
        <v>0</v>
      </c>
    </row>
    <row r="7" ht="27.75" customHeight="1" spans="1:8">
      <c r="A7" s="69" t="s">
        <v>117</v>
      </c>
      <c r="B7" s="76" t="s">
        <v>113</v>
      </c>
      <c r="C7" s="72">
        <v>0</v>
      </c>
      <c r="D7" s="72">
        <v>0</v>
      </c>
      <c r="E7" s="73" t="s">
        <v>118</v>
      </c>
      <c r="F7" s="74" t="s">
        <v>111</v>
      </c>
      <c r="G7" s="75">
        <v>0</v>
      </c>
      <c r="H7" s="75">
        <v>0</v>
      </c>
    </row>
    <row r="8" ht="27.75" customHeight="1" spans="1:8">
      <c r="A8" s="69" t="s">
        <v>119</v>
      </c>
      <c r="B8" s="76" t="s">
        <v>113</v>
      </c>
      <c r="C8" s="72">
        <v>0</v>
      </c>
      <c r="D8" s="72">
        <v>0</v>
      </c>
      <c r="E8" s="73" t="s">
        <v>120</v>
      </c>
      <c r="F8" s="74" t="s">
        <v>111</v>
      </c>
      <c r="G8" s="75">
        <v>0</v>
      </c>
      <c r="H8" s="75">
        <v>0</v>
      </c>
    </row>
    <row r="9" ht="27.75" customHeight="1" spans="1:8">
      <c r="A9" s="69" t="s">
        <v>121</v>
      </c>
      <c r="B9" s="76" t="s">
        <v>113</v>
      </c>
      <c r="C9" s="72">
        <v>0</v>
      </c>
      <c r="D9" s="72">
        <v>0</v>
      </c>
      <c r="E9" s="73" t="s">
        <v>122</v>
      </c>
      <c r="F9" s="74" t="s">
        <v>44</v>
      </c>
      <c r="G9" s="77" t="s">
        <v>44</v>
      </c>
      <c r="H9" s="77" t="s">
        <v>44</v>
      </c>
    </row>
    <row r="10" ht="27.75" customHeight="1" spans="1:8">
      <c r="A10" s="69" t="s">
        <v>123</v>
      </c>
      <c r="B10" s="76" t="s">
        <v>113</v>
      </c>
      <c r="C10" s="72">
        <v>0</v>
      </c>
      <c r="D10" s="72">
        <v>0</v>
      </c>
      <c r="E10" s="73" t="s">
        <v>124</v>
      </c>
      <c r="F10" s="74" t="s">
        <v>113</v>
      </c>
      <c r="G10" s="72">
        <v>1115</v>
      </c>
      <c r="H10" s="72">
        <v>1065</v>
      </c>
    </row>
    <row r="11" ht="27.75" customHeight="1" spans="1:8">
      <c r="A11" s="69" t="s">
        <v>125</v>
      </c>
      <c r="B11" s="76" t="s">
        <v>113</v>
      </c>
      <c r="C11" s="72">
        <v>0</v>
      </c>
      <c r="D11" s="72">
        <v>0</v>
      </c>
      <c r="E11" s="73" t="s">
        <v>126</v>
      </c>
      <c r="F11" s="74" t="s">
        <v>113</v>
      </c>
      <c r="G11" s="72">
        <v>565</v>
      </c>
      <c r="H11" s="72">
        <v>540</v>
      </c>
    </row>
    <row r="12" ht="27.75" customHeight="1" spans="1:8">
      <c r="A12" s="69" t="s">
        <v>127</v>
      </c>
      <c r="B12" s="76" t="s">
        <v>113</v>
      </c>
      <c r="C12" s="72">
        <v>0</v>
      </c>
      <c r="D12" s="72">
        <v>0</v>
      </c>
      <c r="E12" s="73" t="s">
        <v>128</v>
      </c>
      <c r="F12" s="74" t="s">
        <v>113</v>
      </c>
      <c r="G12" s="72">
        <v>596</v>
      </c>
      <c r="H12" s="72">
        <v>574</v>
      </c>
    </row>
    <row r="13" ht="27.75" customHeight="1" spans="1:8">
      <c r="A13" s="69" t="s">
        <v>129</v>
      </c>
      <c r="B13" s="76" t="s">
        <v>113</v>
      </c>
      <c r="C13" s="72">
        <v>0</v>
      </c>
      <c r="D13" s="72">
        <v>0</v>
      </c>
      <c r="E13" s="73" t="s">
        <v>130</v>
      </c>
      <c r="F13" s="74" t="s">
        <v>131</v>
      </c>
      <c r="G13" s="75">
        <v>910.09</v>
      </c>
      <c r="H13" s="75">
        <v>353.33</v>
      </c>
    </row>
    <row r="14" ht="27.75" customHeight="1" spans="1:8">
      <c r="A14" s="69" t="s">
        <v>132</v>
      </c>
      <c r="B14" s="76" t="s">
        <v>111</v>
      </c>
      <c r="C14" s="75">
        <v>0</v>
      </c>
      <c r="D14" s="75">
        <v>0</v>
      </c>
      <c r="E14" s="73" t="s">
        <v>133</v>
      </c>
      <c r="F14" s="74" t="s">
        <v>131</v>
      </c>
      <c r="G14" s="75">
        <v>56.64</v>
      </c>
      <c r="H14" s="75">
        <v>66.3</v>
      </c>
    </row>
    <row r="15" ht="27.75" customHeight="1" spans="1:8">
      <c r="A15" s="69" t="s">
        <v>134</v>
      </c>
      <c r="B15" s="76" t="s">
        <v>111</v>
      </c>
      <c r="C15" s="75">
        <v>0</v>
      </c>
      <c r="D15" s="75">
        <v>0</v>
      </c>
      <c r="E15" s="73" t="s">
        <v>135</v>
      </c>
      <c r="F15" s="74" t="s">
        <v>136</v>
      </c>
      <c r="G15" s="75">
        <v>173.52</v>
      </c>
      <c r="H15" s="75">
        <v>184.37</v>
      </c>
    </row>
    <row r="16" ht="27.75" customHeight="1" spans="1:8">
      <c r="A16" s="69" t="s">
        <v>137</v>
      </c>
      <c r="B16" s="76" t="s">
        <v>138</v>
      </c>
      <c r="C16" s="75">
        <f>IF(C14=0,0,(C22+G5)/C14*100)</f>
        <v>0</v>
      </c>
      <c r="D16" s="75">
        <f>IF(D14=0,0,(D22+H5)/D14*100)</f>
        <v>0</v>
      </c>
      <c r="E16" s="73" t="s">
        <v>139</v>
      </c>
      <c r="F16" s="74" t="s">
        <v>44</v>
      </c>
      <c r="G16" s="77" t="s">
        <v>44</v>
      </c>
      <c r="H16" s="77" t="s">
        <v>44</v>
      </c>
    </row>
    <row r="17" ht="27.75" customHeight="1" spans="1:8">
      <c r="A17" s="69" t="s">
        <v>140</v>
      </c>
      <c r="B17" s="76" t="s">
        <v>138</v>
      </c>
      <c r="C17" s="75">
        <v>0</v>
      </c>
      <c r="D17" s="75">
        <v>0</v>
      </c>
      <c r="E17" s="73" t="s">
        <v>112</v>
      </c>
      <c r="F17" s="74" t="s">
        <v>113</v>
      </c>
      <c r="G17" s="72">
        <f>G18+G19</f>
        <v>1047</v>
      </c>
      <c r="H17" s="72">
        <f>H18+H19</f>
        <v>1080</v>
      </c>
    </row>
    <row r="18" ht="27.75" customHeight="1" spans="1:8">
      <c r="A18" s="69" t="s">
        <v>141</v>
      </c>
      <c r="B18" s="76" t="s">
        <v>138</v>
      </c>
      <c r="C18" s="75">
        <v>0</v>
      </c>
      <c r="D18" s="75">
        <v>0</v>
      </c>
      <c r="E18" s="73" t="s">
        <v>142</v>
      </c>
      <c r="F18" s="74" t="s">
        <v>113</v>
      </c>
      <c r="G18" s="72">
        <v>542</v>
      </c>
      <c r="H18" s="72">
        <v>543</v>
      </c>
    </row>
    <row r="19" ht="27.75" customHeight="1" spans="1:8">
      <c r="A19" s="69" t="s">
        <v>143</v>
      </c>
      <c r="B19" s="76" t="s">
        <v>138</v>
      </c>
      <c r="C19" s="75">
        <v>0</v>
      </c>
      <c r="D19" s="75">
        <v>0</v>
      </c>
      <c r="E19" s="73" t="s">
        <v>144</v>
      </c>
      <c r="F19" s="74" t="s">
        <v>113</v>
      </c>
      <c r="G19" s="72">
        <v>505</v>
      </c>
      <c r="H19" s="72">
        <v>537</v>
      </c>
    </row>
    <row r="20" ht="27.75" customHeight="1" spans="1:8">
      <c r="A20" s="78" t="s">
        <v>145</v>
      </c>
      <c r="B20" s="70" t="s">
        <v>131</v>
      </c>
      <c r="C20" s="75">
        <f>IF(C12=0,0,C14/C12)</f>
        <v>0</v>
      </c>
      <c r="D20" s="75">
        <f>IF(D12=0,0,D14/D12)</f>
        <v>0</v>
      </c>
      <c r="E20" s="73" t="s">
        <v>127</v>
      </c>
      <c r="F20" s="74" t="s">
        <v>113</v>
      </c>
      <c r="G20" s="72">
        <v>542</v>
      </c>
      <c r="H20" s="72">
        <v>543</v>
      </c>
    </row>
    <row r="21" ht="27.75" customHeight="1" spans="1:8">
      <c r="A21" s="69" t="s">
        <v>146</v>
      </c>
      <c r="B21" s="70" t="s">
        <v>44</v>
      </c>
      <c r="C21" s="77" t="s">
        <v>44</v>
      </c>
      <c r="D21" s="77" t="s">
        <v>44</v>
      </c>
      <c r="E21" s="73" t="s">
        <v>132</v>
      </c>
      <c r="F21" s="74" t="s">
        <v>111</v>
      </c>
      <c r="G21" s="75">
        <v>62013278.17</v>
      </c>
      <c r="H21" s="75">
        <v>63373343.04</v>
      </c>
    </row>
    <row r="22" ht="27.75" customHeight="1" spans="1:8">
      <c r="A22" s="79" t="s">
        <v>147</v>
      </c>
      <c r="B22" s="70" t="s">
        <v>111</v>
      </c>
      <c r="C22" s="75">
        <v>0</v>
      </c>
      <c r="D22" s="75">
        <v>0</v>
      </c>
      <c r="E22" s="73" t="s">
        <v>137</v>
      </c>
      <c r="F22" s="74" t="s">
        <v>138</v>
      </c>
      <c r="G22" s="75">
        <v>24</v>
      </c>
      <c r="H22" s="75">
        <v>24</v>
      </c>
    </row>
    <row r="23" ht="27.75" customHeight="1" spans="1:8">
      <c r="A23" s="69" t="s">
        <v>148</v>
      </c>
      <c r="B23" s="70" t="s">
        <v>44</v>
      </c>
      <c r="C23" s="77" t="s">
        <v>44</v>
      </c>
      <c r="D23" s="77" t="s">
        <v>44</v>
      </c>
      <c r="E23" s="80" t="s">
        <v>145</v>
      </c>
      <c r="F23" s="74" t="s">
        <v>131</v>
      </c>
      <c r="G23" s="75">
        <f>IF(G20=0,0,G21/G20)</f>
        <v>114415.642380074</v>
      </c>
      <c r="H23" s="75">
        <f>IF(H20=0,0,H21/H20)</f>
        <v>116709.655690608</v>
      </c>
    </row>
    <row r="24" ht="27.75" customHeight="1" spans="1:8">
      <c r="A24" s="69" t="s">
        <v>149</v>
      </c>
      <c r="B24" s="76" t="s">
        <v>111</v>
      </c>
      <c r="C24" s="75">
        <v>0</v>
      </c>
      <c r="D24" s="75">
        <f>G6</f>
        <v>0</v>
      </c>
      <c r="E24" s="80" t="s">
        <v>150</v>
      </c>
      <c r="F24" s="74" t="s">
        <v>131</v>
      </c>
      <c r="G24" s="72">
        <v>75000</v>
      </c>
      <c r="H24" s="72">
        <v>80100</v>
      </c>
    </row>
    <row r="25" ht="15.75" customHeight="1" spans="1:8">
      <c r="A25" s="81"/>
      <c r="B25" s="81"/>
      <c r="C25" s="81"/>
      <c r="D25" s="81"/>
      <c r="E25" s="81"/>
      <c r="F25" s="81"/>
      <c r="G25" s="81"/>
      <c r="H25" s="82"/>
    </row>
  </sheetData>
  <mergeCells count="1">
    <mergeCell ref="A1:H1"/>
  </mergeCells>
  <pageMargins left="1.77165354330709" right="0" top="1.18110236220472" bottom="0" header="0.511811023622047" footer="0.511811023622047"/>
  <pageSetup paperSize="9" scale="60" pageOrder="overThenDown" orientation="landscape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I16" sqref="I16"/>
    </sheetView>
  </sheetViews>
  <sheetFormatPr defaultColWidth="8" defaultRowHeight="12.75"/>
  <cols>
    <col min="1" max="1" width="40.45" style="35" customWidth="1"/>
    <col min="2" max="2" width="14.0916666666667" style="35" customWidth="1"/>
    <col min="3" max="3" width="26.0916666666667" style="35" customWidth="1"/>
    <col min="4" max="4" width="14.0916666666667" style="35" customWidth="1"/>
    <col min="5" max="16384" width="8" style="35"/>
  </cols>
  <sheetData>
    <row r="1" ht="36" customHeight="1" spans="1:12">
      <c r="A1" s="3" t="s">
        <v>151</v>
      </c>
      <c r="B1" s="3"/>
      <c r="C1" s="3"/>
      <c r="D1" s="3"/>
      <c r="E1" s="36"/>
      <c r="F1" s="36"/>
      <c r="G1" s="36"/>
      <c r="H1" s="36"/>
      <c r="I1" s="36"/>
      <c r="J1" s="36"/>
      <c r="K1" s="36"/>
      <c r="L1" s="36"/>
    </row>
    <row r="2" ht="19.5" customHeight="1" spans="1:4">
      <c r="A2" s="37"/>
      <c r="D2" s="5" t="s">
        <v>152</v>
      </c>
    </row>
    <row r="3" ht="23.5" customHeight="1" spans="1:4">
      <c r="A3" s="41" t="s">
        <v>153</v>
      </c>
      <c r="B3" s="42" t="s">
        <v>154</v>
      </c>
      <c r="C3" s="43" t="s">
        <v>3</v>
      </c>
      <c r="D3" s="42" t="s">
        <v>154</v>
      </c>
    </row>
    <row r="4" ht="23.5" customHeight="1" spans="1:4">
      <c r="A4" s="44" t="s">
        <v>155</v>
      </c>
      <c r="B4" s="27"/>
      <c r="C4" s="45" t="s">
        <v>156</v>
      </c>
      <c r="D4" s="27"/>
    </row>
    <row r="5" ht="23.5" customHeight="1" spans="1:4">
      <c r="A5" s="44" t="s">
        <v>157</v>
      </c>
      <c r="B5" s="27"/>
      <c r="C5" s="45" t="s">
        <v>158</v>
      </c>
      <c r="D5" s="27"/>
    </row>
    <row r="6" ht="23.5" customHeight="1" spans="1:4">
      <c r="A6" s="44" t="s">
        <v>159</v>
      </c>
      <c r="B6" s="27"/>
      <c r="C6" s="45" t="s">
        <v>160</v>
      </c>
      <c r="D6" s="27"/>
    </row>
    <row r="7" ht="23.5" customHeight="1" spans="1:4">
      <c r="A7" s="44" t="s">
        <v>161</v>
      </c>
      <c r="B7" s="27"/>
      <c r="C7" s="45" t="s">
        <v>162</v>
      </c>
      <c r="D7" s="27"/>
    </row>
    <row r="8" ht="23.5" customHeight="1" spans="1:4">
      <c r="A8" s="44" t="s">
        <v>37</v>
      </c>
      <c r="B8" s="27"/>
      <c r="C8" s="45" t="s">
        <v>67</v>
      </c>
      <c r="D8" s="27"/>
    </row>
    <row r="9" ht="23.5" customHeight="1" spans="1:4">
      <c r="A9" s="44" t="s">
        <v>163</v>
      </c>
      <c r="B9" s="27"/>
      <c r="C9" s="46"/>
      <c r="D9" s="47"/>
    </row>
    <row r="10" ht="23.5" customHeight="1" spans="1:4">
      <c r="A10" s="48" t="s">
        <v>164</v>
      </c>
      <c r="B10" s="27"/>
      <c r="C10" s="46"/>
      <c r="D10" s="47"/>
    </row>
    <row r="11" ht="23.5" customHeight="1" spans="1:4">
      <c r="A11" s="49" t="s">
        <v>69</v>
      </c>
      <c r="B11" s="27"/>
      <c r="C11" s="46"/>
      <c r="D11" s="47"/>
    </row>
    <row r="12" ht="23.5" customHeight="1" spans="1:4">
      <c r="A12" s="44" t="s">
        <v>165</v>
      </c>
      <c r="B12" s="27"/>
      <c r="C12" s="45"/>
      <c r="D12" s="27"/>
    </row>
    <row r="13" ht="23.5" customHeight="1" spans="1:4">
      <c r="A13" s="44" t="s">
        <v>166</v>
      </c>
      <c r="B13" s="27"/>
      <c r="C13" s="45" t="s">
        <v>74</v>
      </c>
      <c r="D13" s="27"/>
    </row>
    <row r="14" ht="23.5" customHeight="1" spans="1:4">
      <c r="A14" s="44" t="s">
        <v>167</v>
      </c>
      <c r="B14" s="27"/>
      <c r="C14" s="45" t="s">
        <v>76</v>
      </c>
      <c r="D14" s="27"/>
    </row>
    <row r="15" ht="23.5" customHeight="1" spans="1:4">
      <c r="A15" s="50" t="s">
        <v>168</v>
      </c>
      <c r="B15" s="27"/>
      <c r="C15" s="45" t="s">
        <v>78</v>
      </c>
      <c r="D15" s="27"/>
    </row>
    <row r="16" ht="23.5" customHeight="1" spans="1:4">
      <c r="A16" s="51" t="s">
        <v>169</v>
      </c>
      <c r="B16" s="52"/>
      <c r="C16" s="53" t="s">
        <v>80</v>
      </c>
      <c r="D16" s="27"/>
    </row>
    <row r="17" ht="23.5" customHeight="1" spans="1:4">
      <c r="A17" s="39"/>
      <c r="B17" s="27"/>
      <c r="C17" s="45" t="s">
        <v>81</v>
      </c>
      <c r="D17" s="27"/>
    </row>
    <row r="18" ht="23.5" customHeight="1" spans="1:4">
      <c r="A18" s="54" t="s">
        <v>170</v>
      </c>
      <c r="B18" s="27"/>
      <c r="C18" s="55" t="s">
        <v>83</v>
      </c>
      <c r="D18" s="27"/>
    </row>
    <row r="19" ht="23.5" customHeight="1" spans="1:4">
      <c r="A19" s="56" t="s">
        <v>171</v>
      </c>
      <c r="B19" s="57"/>
      <c r="C19" s="58" t="s">
        <v>60</v>
      </c>
      <c r="D19" s="29"/>
    </row>
    <row r="21" ht="14.25" spans="1:1">
      <c r="A21" s="34" t="s">
        <v>172</v>
      </c>
    </row>
  </sheetData>
  <mergeCells count="1">
    <mergeCell ref="A1:D1"/>
  </mergeCells>
  <pageMargins left="0.75" right="0.75" top="0.747916666666667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showZeros="0" workbookViewId="0">
      <selection activeCell="A20" sqref="A20"/>
    </sheetView>
  </sheetViews>
  <sheetFormatPr defaultColWidth="8" defaultRowHeight="12.75"/>
  <cols>
    <col min="1" max="1" width="40" style="35" customWidth="1"/>
    <col min="2" max="2" width="14.0916666666667" style="35" customWidth="1"/>
    <col min="3" max="3" width="26.0916666666667" style="35" customWidth="1"/>
    <col min="4" max="4" width="14.0916666666667" style="35" customWidth="1"/>
    <col min="5" max="16384" width="8" style="35"/>
  </cols>
  <sheetData>
    <row r="1" ht="24" spans="1:12">
      <c r="A1" s="3" t="s">
        <v>173</v>
      </c>
      <c r="B1" s="3"/>
      <c r="C1" s="3"/>
      <c r="D1" s="3"/>
      <c r="E1" s="36"/>
      <c r="F1" s="36"/>
      <c r="G1" s="36"/>
      <c r="H1" s="36"/>
      <c r="I1" s="36"/>
      <c r="J1" s="36"/>
      <c r="K1" s="36"/>
      <c r="L1" s="36"/>
    </row>
    <row r="2" spans="1:4">
      <c r="A2" s="37"/>
      <c r="D2" s="5" t="s">
        <v>152</v>
      </c>
    </row>
    <row r="3" spans="1:4">
      <c r="A3" s="6" t="s">
        <v>153</v>
      </c>
      <c r="B3" s="7" t="s">
        <v>154</v>
      </c>
      <c r="C3" s="6" t="s">
        <v>153</v>
      </c>
      <c r="D3" s="7" t="s">
        <v>154</v>
      </c>
    </row>
    <row r="4" ht="23.5" customHeight="1" spans="1:4">
      <c r="A4" s="8" t="s">
        <v>174</v>
      </c>
      <c r="B4" s="9"/>
      <c r="C4" s="10" t="s">
        <v>175</v>
      </c>
      <c r="D4" s="9"/>
    </row>
    <row r="5" ht="23.5" customHeight="1" spans="1:4">
      <c r="A5" s="11" t="s">
        <v>176</v>
      </c>
      <c r="B5" s="9"/>
      <c r="C5" s="12" t="s">
        <v>177</v>
      </c>
      <c r="D5" s="9"/>
    </row>
    <row r="6" ht="23.5" customHeight="1" spans="1:4">
      <c r="A6" s="13" t="s">
        <v>178</v>
      </c>
      <c r="B6" s="9"/>
      <c r="C6" s="14" t="s">
        <v>179</v>
      </c>
      <c r="D6" s="9"/>
    </row>
    <row r="7" ht="23.5" customHeight="1" spans="1:4">
      <c r="A7" s="15" t="s">
        <v>180</v>
      </c>
      <c r="B7" s="9"/>
      <c r="C7" s="16" t="s">
        <v>181</v>
      </c>
      <c r="D7" s="9"/>
    </row>
    <row r="8" ht="23.5" customHeight="1" spans="1:4">
      <c r="A8" s="8" t="s">
        <v>45</v>
      </c>
      <c r="B8" s="9"/>
      <c r="C8" s="16" t="s">
        <v>182</v>
      </c>
      <c r="D8" s="9"/>
    </row>
    <row r="9" ht="23.5" customHeight="1" spans="1:4">
      <c r="A9" s="17"/>
      <c r="B9" s="9"/>
      <c r="C9" s="16" t="s">
        <v>183</v>
      </c>
      <c r="D9" s="9"/>
    </row>
    <row r="10" ht="23.5" customHeight="1" spans="1:4">
      <c r="A10" s="15" t="s">
        <v>71</v>
      </c>
      <c r="B10" s="9"/>
      <c r="C10" s="18" t="s">
        <v>184</v>
      </c>
      <c r="D10" s="9"/>
    </row>
    <row r="11" ht="23.5" customHeight="1" spans="1:4">
      <c r="A11" s="19" t="s">
        <v>185</v>
      </c>
      <c r="B11" s="9"/>
      <c r="C11" s="20" t="s">
        <v>42</v>
      </c>
      <c r="D11" s="9"/>
    </row>
    <row r="12" ht="23.5" customHeight="1" spans="1:4">
      <c r="A12" s="15" t="s">
        <v>73</v>
      </c>
      <c r="B12" s="9"/>
      <c r="C12" s="21" t="s">
        <v>50</v>
      </c>
      <c r="D12" s="9"/>
    </row>
    <row r="13" ht="23.5" customHeight="1" spans="1:4">
      <c r="A13" s="8" t="s">
        <v>75</v>
      </c>
      <c r="B13" s="9"/>
      <c r="C13" s="10" t="s">
        <v>52</v>
      </c>
      <c r="D13" s="9"/>
    </row>
    <row r="14" ht="23.5" customHeight="1" spans="1:4">
      <c r="A14" s="22" t="s">
        <v>77</v>
      </c>
      <c r="B14" s="38"/>
      <c r="C14" s="24" t="s">
        <v>54</v>
      </c>
      <c r="D14" s="23"/>
    </row>
    <row r="15" ht="23.5" customHeight="1" spans="1:4">
      <c r="A15" s="25" t="s">
        <v>79</v>
      </c>
      <c r="B15" s="9"/>
      <c r="C15" s="26" t="s">
        <v>56</v>
      </c>
      <c r="D15" s="27"/>
    </row>
    <row r="16" ht="23.5" customHeight="1" spans="1:4">
      <c r="A16" s="39"/>
      <c r="B16" s="27"/>
      <c r="C16" s="26" t="s">
        <v>57</v>
      </c>
      <c r="D16" s="27"/>
    </row>
    <row r="17" ht="23.5" customHeight="1" spans="1:4">
      <c r="A17" s="25" t="s">
        <v>82</v>
      </c>
      <c r="B17" s="29"/>
      <c r="C17" s="26" t="s">
        <v>59</v>
      </c>
      <c r="D17" s="29"/>
    </row>
    <row r="18" ht="23.5" customHeight="1" spans="1:4">
      <c r="A18" s="39" t="s">
        <v>171</v>
      </c>
      <c r="B18" s="29"/>
      <c r="C18" s="40" t="s">
        <v>171</v>
      </c>
      <c r="D18" s="29"/>
    </row>
    <row r="20" ht="14.25" spans="1:1">
      <c r="A20" s="34" t="s">
        <v>186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zoomScalePageLayoutView="60" workbookViewId="0">
      <pane topLeftCell="A1" activePane="bottomRight" state="frozen"/>
      <selection activeCell="A21" sqref="A21"/>
    </sheetView>
  </sheetViews>
  <sheetFormatPr defaultColWidth="8" defaultRowHeight="13.5" outlineLevelCol="3"/>
  <cols>
    <col min="1" max="1" width="31.2666666666667" style="1" customWidth="1"/>
    <col min="2" max="2" width="18.8166666666667" style="1" customWidth="1"/>
    <col min="3" max="3" width="31.2666666666667" style="1" customWidth="1"/>
    <col min="4" max="4" width="14.1833333333333" style="1" customWidth="1"/>
    <col min="5" max="16384" width="8" style="2"/>
  </cols>
  <sheetData>
    <row r="1" ht="24.5" customHeight="1" spans="1:4">
      <c r="A1" s="3" t="s">
        <v>187</v>
      </c>
      <c r="B1" s="3"/>
      <c r="C1" s="3"/>
      <c r="D1" s="3"/>
    </row>
    <row r="2" ht="12.5" customHeight="1" spans="1:4">
      <c r="A2" s="4"/>
      <c r="B2" s="4"/>
      <c r="C2" s="4"/>
      <c r="D2" s="5" t="s">
        <v>152</v>
      </c>
    </row>
    <row r="3" ht="28.5" customHeight="1" spans="1:4">
      <c r="A3" s="6" t="s">
        <v>153</v>
      </c>
      <c r="B3" s="7" t="s">
        <v>154</v>
      </c>
      <c r="C3" s="6" t="s">
        <v>153</v>
      </c>
      <c r="D3" s="7" t="s">
        <v>154</v>
      </c>
    </row>
    <row r="4" ht="22" customHeight="1" spans="1:4">
      <c r="A4" s="8" t="s">
        <v>188</v>
      </c>
      <c r="B4" s="9"/>
      <c r="C4" s="10" t="s">
        <v>189</v>
      </c>
      <c r="D4" s="9"/>
    </row>
    <row r="5" ht="22" customHeight="1" spans="1:4">
      <c r="A5" s="11" t="s">
        <v>37</v>
      </c>
      <c r="B5" s="9"/>
      <c r="C5" s="12" t="s">
        <v>190</v>
      </c>
      <c r="D5" s="9"/>
    </row>
    <row r="6" ht="22" customHeight="1" spans="1:4">
      <c r="A6" s="13" t="s">
        <v>69</v>
      </c>
      <c r="B6" s="9"/>
      <c r="C6" s="14" t="s">
        <v>191</v>
      </c>
      <c r="D6" s="9"/>
    </row>
    <row r="7" ht="22" customHeight="1" spans="1:4">
      <c r="A7" s="15" t="s">
        <v>70</v>
      </c>
      <c r="B7" s="9"/>
      <c r="C7" s="16" t="s">
        <v>192</v>
      </c>
      <c r="D7" s="9"/>
    </row>
    <row r="8" ht="22" customHeight="1" spans="1:4">
      <c r="A8" s="8" t="s">
        <v>71</v>
      </c>
      <c r="B8" s="9"/>
      <c r="C8" s="16" t="s">
        <v>193</v>
      </c>
      <c r="D8" s="9"/>
    </row>
    <row r="9" ht="22" customHeight="1" spans="1:4">
      <c r="A9" s="17" t="s">
        <v>72</v>
      </c>
      <c r="B9" s="9"/>
      <c r="C9" s="16" t="s">
        <v>194</v>
      </c>
      <c r="D9" s="9"/>
    </row>
    <row r="10" ht="22" customHeight="1" spans="1:4">
      <c r="A10" s="15"/>
      <c r="B10" s="9"/>
      <c r="C10" s="18" t="s">
        <v>195</v>
      </c>
      <c r="D10" s="9"/>
    </row>
    <row r="11" ht="22" customHeight="1" spans="1:4">
      <c r="A11" s="19"/>
      <c r="B11" s="9"/>
      <c r="C11" s="20" t="s">
        <v>196</v>
      </c>
      <c r="D11" s="9"/>
    </row>
    <row r="12" ht="22" customHeight="1" spans="1:4">
      <c r="A12" s="15"/>
      <c r="B12" s="9"/>
      <c r="C12" s="21" t="s">
        <v>197</v>
      </c>
      <c r="D12" s="9"/>
    </row>
    <row r="13" ht="22" customHeight="1" spans="1:4">
      <c r="A13" s="8" t="s">
        <v>73</v>
      </c>
      <c r="B13" s="9"/>
      <c r="C13" s="10" t="s">
        <v>198</v>
      </c>
      <c r="D13" s="9"/>
    </row>
    <row r="14" ht="22" customHeight="1" spans="1:4">
      <c r="A14" s="22" t="s">
        <v>75</v>
      </c>
      <c r="B14" s="23"/>
      <c r="C14" s="24" t="s">
        <v>199</v>
      </c>
      <c r="D14" s="23"/>
    </row>
    <row r="15" ht="22" customHeight="1" spans="1:4">
      <c r="A15" s="25" t="s">
        <v>77</v>
      </c>
      <c r="B15" s="9"/>
      <c r="C15" s="26" t="s">
        <v>200</v>
      </c>
      <c r="D15" s="27"/>
    </row>
    <row r="16" ht="22" customHeight="1" spans="1:4">
      <c r="A16" s="28" t="s">
        <v>79</v>
      </c>
      <c r="B16" s="27"/>
      <c r="C16" s="26" t="s">
        <v>201</v>
      </c>
      <c r="D16" s="27"/>
    </row>
    <row r="17" ht="22" customHeight="1" spans="1:4">
      <c r="A17" s="28" t="s">
        <v>82</v>
      </c>
      <c r="B17" s="29"/>
      <c r="C17" s="26" t="s">
        <v>202</v>
      </c>
      <c r="D17" s="29"/>
    </row>
    <row r="18" ht="22" customHeight="1" spans="1:4">
      <c r="A18" s="28"/>
      <c r="B18" s="29"/>
      <c r="C18" s="30" t="s">
        <v>203</v>
      </c>
      <c r="D18" s="29"/>
    </row>
    <row r="19" ht="22" customHeight="1" spans="1:4">
      <c r="A19" s="31" t="s">
        <v>60</v>
      </c>
      <c r="B19" s="29"/>
      <c r="C19" s="31" t="s">
        <v>60</v>
      </c>
      <c r="D19" s="29"/>
    </row>
    <row r="20" ht="28.5" customHeight="1" spans="1:4">
      <c r="A20" s="32"/>
      <c r="B20" s="32"/>
      <c r="C20" s="32"/>
      <c r="D20" s="33"/>
    </row>
    <row r="21" ht="14.25" spans="1:1">
      <c r="A21" s="34" t="s">
        <v>204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showZeros="0" view="pageBreakPreview" zoomScalePageLayoutView="60" zoomScaleNormal="100" workbookViewId="0">
      <pane topLeftCell="A1" activePane="bottomRight" state="frozen"/>
      <selection activeCell="D11" sqref="D11"/>
    </sheetView>
  </sheetViews>
  <sheetFormatPr defaultColWidth="8" defaultRowHeight="13.5"/>
  <cols>
    <col min="1" max="1" width="49.4416666666667" style="161" customWidth="1"/>
    <col min="2" max="2" width="19.5833333333333" style="161" customWidth="1"/>
    <col min="3" max="3" width="15.0166666666667" style="161" customWidth="1"/>
    <col min="4" max="4" width="19.25" style="161"/>
    <col min="5" max="5" width="22.25" style="161"/>
    <col min="6" max="6" width="22.1083333333333" style="161" customWidth="1"/>
    <col min="7" max="7" width="17.875" style="161"/>
    <col min="8" max="8" width="15.05" style="161" customWidth="1"/>
    <col min="9" max="9" width="16.05" style="161" customWidth="1"/>
  </cols>
  <sheetData>
    <row r="1" ht="45" customHeight="1" spans="1:9">
      <c r="A1" s="99" t="s">
        <v>0</v>
      </c>
      <c r="B1" s="100"/>
      <c r="C1" s="100"/>
      <c r="D1" s="162"/>
      <c r="E1" s="100"/>
      <c r="F1" s="100"/>
      <c r="G1" s="100"/>
      <c r="H1" s="100"/>
      <c r="I1" s="100"/>
    </row>
    <row r="2" ht="19.5" customHeight="1" spans="1:9">
      <c r="A2" s="163"/>
      <c r="B2" s="163"/>
      <c r="C2" s="163"/>
      <c r="D2" s="164"/>
      <c r="E2" s="163"/>
      <c r="F2" s="163"/>
      <c r="G2" s="163"/>
      <c r="H2" s="163"/>
      <c r="I2" s="175" t="s">
        <v>21</v>
      </c>
    </row>
    <row r="3" ht="19.5" customHeight="1" spans="1:9">
      <c r="A3" s="165" t="s">
        <v>22</v>
      </c>
      <c r="B3" s="165"/>
      <c r="C3" s="166"/>
      <c r="D3" s="167"/>
      <c r="E3" s="165"/>
      <c r="F3" s="165"/>
      <c r="G3" s="165"/>
      <c r="H3" s="165"/>
      <c r="I3" s="176" t="s">
        <v>2</v>
      </c>
    </row>
    <row r="4" ht="39.75" customHeight="1" spans="1:9">
      <c r="A4" s="168" t="s">
        <v>3</v>
      </c>
      <c r="B4" s="169" t="s">
        <v>4</v>
      </c>
      <c r="C4" s="170" t="s">
        <v>5</v>
      </c>
      <c r="D4" s="170" t="s">
        <v>6</v>
      </c>
      <c r="E4" s="171" t="s">
        <v>7</v>
      </c>
      <c r="F4" s="172" t="s">
        <v>8</v>
      </c>
      <c r="G4" s="172" t="s">
        <v>9</v>
      </c>
      <c r="H4" s="172" t="s">
        <v>10</v>
      </c>
      <c r="I4" s="169" t="s">
        <v>11</v>
      </c>
    </row>
    <row r="5" ht="27" customHeight="1" spans="1:9">
      <c r="A5" s="191" t="s">
        <v>12</v>
      </c>
      <c r="B5" s="75">
        <f>C5+D5+E5+F5+G5+H5+I5</f>
        <v>39794673.8</v>
      </c>
      <c r="C5" s="192">
        <v>0</v>
      </c>
      <c r="D5" s="192">
        <v>1384673.8</v>
      </c>
      <c r="E5" s="75">
        <v>38410000</v>
      </c>
      <c r="F5" s="75">
        <v>0</v>
      </c>
      <c r="G5" s="75">
        <v>0</v>
      </c>
      <c r="H5" s="75">
        <v>0</v>
      </c>
      <c r="I5" s="129">
        <v>0</v>
      </c>
    </row>
    <row r="6" ht="27" customHeight="1" spans="1:9">
      <c r="A6" s="173" t="s">
        <v>13</v>
      </c>
      <c r="B6" s="75">
        <f>C6+D6+E6+F6+G6+H6+I6</f>
        <v>13040500</v>
      </c>
      <c r="C6" s="75">
        <v>0</v>
      </c>
      <c r="D6" s="75">
        <v>170500</v>
      </c>
      <c r="E6" s="75">
        <v>12870000</v>
      </c>
      <c r="F6" s="75">
        <v>0</v>
      </c>
      <c r="G6" s="75">
        <v>0</v>
      </c>
      <c r="H6" s="75">
        <v>0</v>
      </c>
      <c r="I6" s="129">
        <v>0</v>
      </c>
    </row>
    <row r="7" ht="27" customHeight="1" spans="1:9">
      <c r="A7" s="173" t="s">
        <v>14</v>
      </c>
      <c r="B7" s="75">
        <f>C7+D7+E7+F7+G7+H7+I7</f>
        <v>25390670</v>
      </c>
      <c r="C7" s="75">
        <v>0</v>
      </c>
      <c r="D7" s="75">
        <v>1120670</v>
      </c>
      <c r="E7" s="75">
        <v>24270000</v>
      </c>
      <c r="F7" s="75">
        <v>0</v>
      </c>
      <c r="G7" s="75">
        <v>0</v>
      </c>
      <c r="H7" s="75">
        <v>0</v>
      </c>
      <c r="I7" s="129">
        <v>0</v>
      </c>
    </row>
    <row r="8" ht="27" customHeight="1" spans="1:9">
      <c r="A8" s="124" t="s">
        <v>15</v>
      </c>
      <c r="B8" s="75">
        <f>C8+D8+E8+F8+G8+H8+I8</f>
        <v>25600</v>
      </c>
      <c r="C8" s="75">
        <v>0</v>
      </c>
      <c r="D8" s="75">
        <v>5600</v>
      </c>
      <c r="E8" s="75">
        <v>20000</v>
      </c>
      <c r="F8" s="75">
        <v>0</v>
      </c>
      <c r="G8" s="75">
        <v>0</v>
      </c>
      <c r="H8" s="75">
        <v>0</v>
      </c>
      <c r="I8" s="129">
        <v>0</v>
      </c>
    </row>
    <row r="9" ht="27" customHeight="1" spans="1:9">
      <c r="A9" s="124" t="s">
        <v>16</v>
      </c>
      <c r="B9" s="75">
        <f>C9+D9</f>
        <v>84403.8</v>
      </c>
      <c r="C9" s="75">
        <v>0</v>
      </c>
      <c r="D9" s="75">
        <v>84403.8</v>
      </c>
      <c r="E9" s="133"/>
      <c r="F9" s="75"/>
      <c r="G9" s="75"/>
      <c r="H9" s="75"/>
      <c r="I9" s="75"/>
    </row>
    <row r="10" ht="27" customHeight="1" spans="1:9">
      <c r="A10" s="124" t="s">
        <v>17</v>
      </c>
      <c r="B10" s="75">
        <f>C10+D10+E10+F10+I10</f>
        <v>1252500</v>
      </c>
      <c r="C10" s="75">
        <v>0</v>
      </c>
      <c r="D10" s="75">
        <v>2500</v>
      </c>
      <c r="E10" s="75">
        <v>1250000</v>
      </c>
      <c r="F10" s="75">
        <v>0</v>
      </c>
      <c r="G10" s="75"/>
      <c r="H10" s="75"/>
      <c r="I10" s="75">
        <v>0</v>
      </c>
    </row>
    <row r="11" ht="27" customHeight="1" spans="1:9">
      <c r="A11" s="124" t="s">
        <v>18</v>
      </c>
      <c r="B11" s="75">
        <f>C11+D11+E11+F11+G11+H11+I11</f>
        <v>1000</v>
      </c>
      <c r="C11" s="75">
        <v>0</v>
      </c>
      <c r="D11" s="75">
        <v>1000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</row>
    <row r="12" ht="27" customHeight="1" spans="1:9">
      <c r="A12" s="124" t="s">
        <v>19</v>
      </c>
      <c r="B12" s="75">
        <f>C12</f>
        <v>0</v>
      </c>
      <c r="C12" s="75">
        <v>0</v>
      </c>
      <c r="D12" s="75"/>
      <c r="E12" s="75"/>
      <c r="F12" s="75"/>
      <c r="G12" s="75"/>
      <c r="H12" s="75"/>
      <c r="I12" s="75"/>
    </row>
    <row r="13" ht="27" customHeight="1" spans="1:9">
      <c r="A13" s="124" t="s">
        <v>20</v>
      </c>
      <c r="B13" s="75">
        <f>C13</f>
        <v>0</v>
      </c>
      <c r="C13" s="75">
        <v>0</v>
      </c>
      <c r="D13" s="75"/>
      <c r="E13" s="75"/>
      <c r="F13" s="75"/>
      <c r="G13" s="75"/>
      <c r="H13" s="75"/>
      <c r="I13" s="75"/>
    </row>
    <row r="14" ht="27" customHeight="1" spans="1:9">
      <c r="A14" s="164"/>
      <c r="B14" s="174"/>
      <c r="C14" s="174"/>
      <c r="E14" s="174"/>
      <c r="F14" s="174"/>
      <c r="G14" s="174"/>
      <c r="H14" s="174"/>
      <c r="I14" s="177"/>
    </row>
  </sheetData>
  <mergeCells count="1">
    <mergeCell ref="A1:I1"/>
  </mergeCells>
  <printOptions horizontalCentered="1"/>
  <pageMargins left="0.393700787401575" right="0.393700787401575" top="0.78740157480315" bottom="0.78740157480315" header="0.51181" footer="0.51181"/>
  <pageSetup paperSize="9" scale="68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zoomScalePageLayoutView="60" workbookViewId="0">
      <pane topLeftCell="A1" activePane="bottomRight" state="frozen"/>
      <selection activeCell="I2" sqref="I2"/>
    </sheetView>
  </sheetViews>
  <sheetFormatPr defaultColWidth="8" defaultRowHeight="13.5"/>
  <cols>
    <col min="1" max="1" width="46.375" style="59" customWidth="1"/>
    <col min="2" max="2" width="18.625" style="59" customWidth="1"/>
    <col min="3" max="3" width="16.5" style="59" customWidth="1"/>
    <col min="4" max="4" width="16.875" style="59" customWidth="1"/>
    <col min="5" max="6" width="18.625" style="59" customWidth="1"/>
    <col min="7" max="7" width="17.125" style="59" customWidth="1"/>
    <col min="8" max="8" width="16.375" style="59" customWidth="1"/>
    <col min="9" max="9" width="16.875" style="59" customWidth="1"/>
    <col min="10" max="16384" width="8" style="60"/>
  </cols>
  <sheetData>
    <row r="1" ht="45" customHeight="1" spans="1:9">
      <c r="A1" s="99" t="s">
        <v>23</v>
      </c>
      <c r="B1" s="100"/>
      <c r="C1" s="100"/>
      <c r="D1" s="162"/>
      <c r="E1" s="100"/>
      <c r="F1" s="100"/>
      <c r="G1" s="100"/>
      <c r="H1" s="100"/>
      <c r="I1" s="100"/>
    </row>
    <row r="2" ht="19.5" customHeight="1" spans="1:9">
      <c r="A2" s="134"/>
      <c r="B2" s="134"/>
      <c r="C2" s="134"/>
      <c r="D2" s="178"/>
      <c r="E2" s="134"/>
      <c r="F2" s="134"/>
      <c r="G2" s="134"/>
      <c r="H2" s="134"/>
      <c r="I2" s="188"/>
    </row>
    <row r="3" ht="19.5" customHeight="1" spans="1:9">
      <c r="A3" s="179" t="s">
        <v>1</v>
      </c>
      <c r="B3" s="179"/>
      <c r="C3" s="104"/>
      <c r="D3" s="180"/>
      <c r="E3" s="179"/>
      <c r="F3" s="179"/>
      <c r="G3" s="179"/>
      <c r="H3" s="179"/>
      <c r="I3" s="189" t="s">
        <v>2</v>
      </c>
    </row>
    <row r="4" ht="39.75" customHeight="1" spans="1:9">
      <c r="A4" s="181" t="s">
        <v>3</v>
      </c>
      <c r="B4" s="182" t="s">
        <v>4</v>
      </c>
      <c r="C4" s="183" t="s">
        <v>5</v>
      </c>
      <c r="D4" s="183" t="s">
        <v>6</v>
      </c>
      <c r="E4" s="184" t="s">
        <v>7</v>
      </c>
      <c r="F4" s="185" t="s">
        <v>8</v>
      </c>
      <c r="G4" s="185" t="s">
        <v>9</v>
      </c>
      <c r="H4" s="185" t="s">
        <v>10</v>
      </c>
      <c r="I4" s="182" t="s">
        <v>11</v>
      </c>
    </row>
    <row r="5" ht="27" customHeight="1" spans="1:9">
      <c r="A5" s="186" t="s">
        <v>24</v>
      </c>
      <c r="B5" s="75">
        <f>C5+D5+E5+F5+G5+H5+I5</f>
        <v>79470717.01</v>
      </c>
      <c r="C5" s="75">
        <v>0</v>
      </c>
      <c r="D5" s="75">
        <v>0</v>
      </c>
      <c r="E5" s="75">
        <v>79470717.01</v>
      </c>
      <c r="F5" s="75">
        <v>0</v>
      </c>
      <c r="G5" s="75">
        <v>0</v>
      </c>
      <c r="H5" s="75">
        <v>0</v>
      </c>
      <c r="I5" s="75">
        <v>0</v>
      </c>
    </row>
    <row r="6" ht="27" customHeight="1" spans="1:9">
      <c r="A6" s="186" t="s">
        <v>25</v>
      </c>
      <c r="B6" s="75">
        <f>C6+D6+E6+F6+G6+H6+I6</f>
        <v>74860377.72</v>
      </c>
      <c r="C6" s="75">
        <v>0</v>
      </c>
      <c r="D6" s="75">
        <v>0</v>
      </c>
      <c r="E6" s="75">
        <v>74860377.72</v>
      </c>
      <c r="F6" s="75">
        <v>0</v>
      </c>
      <c r="G6" s="75">
        <v>0</v>
      </c>
      <c r="H6" s="75">
        <v>0</v>
      </c>
      <c r="I6" s="75">
        <v>0</v>
      </c>
    </row>
    <row r="7" ht="27" customHeight="1" spans="1:9">
      <c r="A7" s="186" t="s">
        <v>26</v>
      </c>
      <c r="B7" s="75">
        <f>C7+D7+E7+F7+I7</f>
        <v>4070339.29</v>
      </c>
      <c r="C7" s="75">
        <v>0</v>
      </c>
      <c r="D7" s="75">
        <v>0</v>
      </c>
      <c r="E7" s="75">
        <v>4070339.29</v>
      </c>
      <c r="F7" s="75">
        <v>0</v>
      </c>
      <c r="G7" s="75"/>
      <c r="H7" s="75"/>
      <c r="I7" s="75">
        <v>0</v>
      </c>
    </row>
    <row r="8" ht="27" customHeight="1" spans="1:9">
      <c r="A8" s="122" t="s">
        <v>27</v>
      </c>
      <c r="B8" s="75">
        <f>C8+D8+E8+F8+G8+H8+I8</f>
        <v>540000</v>
      </c>
      <c r="C8" s="75">
        <v>0</v>
      </c>
      <c r="D8" s="75">
        <v>0</v>
      </c>
      <c r="E8" s="75">
        <v>540000</v>
      </c>
      <c r="F8" s="75">
        <v>0</v>
      </c>
      <c r="G8" s="75">
        <v>0</v>
      </c>
      <c r="H8" s="75">
        <v>0</v>
      </c>
      <c r="I8" s="75">
        <v>0</v>
      </c>
    </row>
    <row r="9" ht="27" customHeight="1" spans="1:9">
      <c r="A9" s="122" t="s">
        <v>28</v>
      </c>
      <c r="B9" s="75">
        <f>C9</f>
        <v>0</v>
      </c>
      <c r="C9" s="75">
        <v>0</v>
      </c>
      <c r="D9" s="75"/>
      <c r="E9" s="75"/>
      <c r="F9" s="75"/>
      <c r="G9" s="75"/>
      <c r="H9" s="75"/>
      <c r="I9" s="75"/>
    </row>
    <row r="10" ht="27" customHeight="1" spans="1:9">
      <c r="A10" s="122" t="s">
        <v>29</v>
      </c>
      <c r="B10" s="75">
        <f>C10</f>
        <v>0</v>
      </c>
      <c r="C10" s="75">
        <v>0</v>
      </c>
      <c r="D10" s="75"/>
      <c r="E10" s="75"/>
      <c r="F10" s="75"/>
      <c r="G10" s="75"/>
      <c r="H10" s="75"/>
      <c r="I10" s="75"/>
    </row>
    <row r="11" ht="27" customHeight="1" spans="1:9">
      <c r="A11" s="178"/>
      <c r="B11" s="187"/>
      <c r="C11" s="187"/>
      <c r="D11" s="62"/>
      <c r="E11" s="187"/>
      <c r="F11" s="187"/>
      <c r="G11" s="187"/>
      <c r="H11" s="187"/>
      <c r="I11" s="190"/>
    </row>
  </sheetData>
  <mergeCells count="1">
    <mergeCell ref="A1:I1"/>
  </mergeCells>
  <printOptions horizontalCentered="1"/>
  <pageMargins left="0.590551181102362" right="0" top="1.18110236220472" bottom="0" header="0.511811023622047" footer="0.511811023622047"/>
  <pageSetup paperSize="9" scale="70" pageOrder="overThenDown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view="pageBreakPreview" zoomScalePageLayoutView="60" zoomScaleNormal="100" workbookViewId="0">
      <pane topLeftCell="A1" activePane="bottomRight" state="frozen"/>
      <selection activeCell="D11" sqref="D11"/>
    </sheetView>
  </sheetViews>
  <sheetFormatPr defaultColWidth="8" defaultRowHeight="13.5"/>
  <cols>
    <col min="1" max="1" width="49.4416666666667" style="161" customWidth="1"/>
    <col min="2" max="2" width="19.5833333333333" style="161" customWidth="1"/>
    <col min="3" max="3" width="15.0166666666667" style="161" customWidth="1"/>
    <col min="4" max="4" width="19.25" style="161"/>
    <col min="5" max="5" width="22.25" style="161"/>
    <col min="6" max="6" width="22.1083333333333" style="161" customWidth="1"/>
    <col min="7" max="7" width="17.875" style="161"/>
    <col min="8" max="8" width="15.05" style="161" customWidth="1"/>
    <col min="9" max="9" width="16.05" style="161" customWidth="1"/>
  </cols>
  <sheetData>
    <row r="1" ht="45" customHeight="1" spans="1:9">
      <c r="A1" s="99" t="s">
        <v>0</v>
      </c>
      <c r="B1" s="100"/>
      <c r="C1" s="100"/>
      <c r="D1" s="162"/>
      <c r="E1" s="100"/>
      <c r="F1" s="100"/>
      <c r="G1" s="100"/>
      <c r="H1" s="100"/>
      <c r="I1" s="100"/>
    </row>
    <row r="2" ht="19.5" customHeight="1" spans="1:9">
      <c r="A2" s="163"/>
      <c r="B2" s="163"/>
      <c r="C2" s="163"/>
      <c r="D2" s="164"/>
      <c r="E2" s="163"/>
      <c r="F2" s="163"/>
      <c r="G2" s="163"/>
      <c r="H2" s="163"/>
      <c r="I2" s="175" t="s">
        <v>21</v>
      </c>
    </row>
    <row r="3" ht="19.5" customHeight="1" spans="1:9">
      <c r="A3" s="165" t="s">
        <v>22</v>
      </c>
      <c r="B3" s="165"/>
      <c r="C3" s="166"/>
      <c r="D3" s="167"/>
      <c r="E3" s="165"/>
      <c r="F3" s="165"/>
      <c r="G3" s="165"/>
      <c r="H3" s="165"/>
      <c r="I3" s="176" t="s">
        <v>2</v>
      </c>
    </row>
    <row r="4" ht="39.75" customHeight="1" spans="1:9">
      <c r="A4" s="168" t="s">
        <v>3</v>
      </c>
      <c r="B4" s="169" t="s">
        <v>4</v>
      </c>
      <c r="C4" s="170" t="s">
        <v>5</v>
      </c>
      <c r="D4" s="170" t="s">
        <v>6</v>
      </c>
      <c r="E4" s="171" t="s">
        <v>7</v>
      </c>
      <c r="F4" s="172" t="s">
        <v>8</v>
      </c>
      <c r="G4" s="172" t="s">
        <v>9</v>
      </c>
      <c r="H4" s="172" t="s">
        <v>10</v>
      </c>
      <c r="I4" s="169" t="s">
        <v>11</v>
      </c>
    </row>
    <row r="5" ht="27" customHeight="1" spans="1:9">
      <c r="A5" s="173" t="s">
        <v>24</v>
      </c>
      <c r="B5" s="75">
        <f>C5+D5+E5+F5+G5+H5+I5</f>
        <v>39567259</v>
      </c>
      <c r="C5" s="75">
        <v>0</v>
      </c>
      <c r="D5" s="75">
        <v>1157259</v>
      </c>
      <c r="E5" s="75">
        <v>38410000</v>
      </c>
      <c r="F5" s="75">
        <v>0</v>
      </c>
      <c r="G5" s="75">
        <v>0</v>
      </c>
      <c r="H5" s="75">
        <v>0</v>
      </c>
      <c r="I5" s="75">
        <v>0</v>
      </c>
    </row>
    <row r="6" ht="27" customHeight="1" spans="1:9">
      <c r="A6" s="173" t="s">
        <v>25</v>
      </c>
      <c r="B6" s="75">
        <f>C6+D6+E6+F6+G6+H6+I6</f>
        <v>37266259</v>
      </c>
      <c r="C6" s="75">
        <v>0</v>
      </c>
      <c r="D6" s="75">
        <v>1156259</v>
      </c>
      <c r="E6" s="75">
        <v>36110000</v>
      </c>
      <c r="F6" s="75">
        <v>0</v>
      </c>
      <c r="G6" s="75">
        <v>0</v>
      </c>
      <c r="H6" s="75">
        <v>0</v>
      </c>
      <c r="I6" s="75">
        <v>0</v>
      </c>
    </row>
    <row r="7" ht="27" customHeight="1" spans="1:9">
      <c r="A7" s="173" t="s">
        <v>26</v>
      </c>
      <c r="B7" s="75">
        <f>C7+D7+E7+F7+I7</f>
        <v>1801000</v>
      </c>
      <c r="C7" s="75">
        <v>0</v>
      </c>
      <c r="D7" s="75">
        <v>1000</v>
      </c>
      <c r="E7" s="75">
        <v>1800000</v>
      </c>
      <c r="F7" s="75">
        <v>0</v>
      </c>
      <c r="G7" s="75"/>
      <c r="H7" s="75"/>
      <c r="I7" s="75">
        <v>0</v>
      </c>
    </row>
    <row r="8" ht="27" customHeight="1" spans="1:9">
      <c r="A8" s="124" t="s">
        <v>27</v>
      </c>
      <c r="B8" s="75">
        <f>C8+D8+E8+F8+G8+H8+I8</f>
        <v>500000</v>
      </c>
      <c r="C8" s="75">
        <v>0</v>
      </c>
      <c r="D8" s="75">
        <v>0</v>
      </c>
      <c r="E8" s="75">
        <v>500000</v>
      </c>
      <c r="F8" s="75">
        <v>0</v>
      </c>
      <c r="G8" s="75">
        <v>0</v>
      </c>
      <c r="H8" s="75">
        <v>0</v>
      </c>
      <c r="I8" s="75">
        <v>0</v>
      </c>
    </row>
    <row r="9" ht="27" customHeight="1" spans="1:9">
      <c r="A9" s="124" t="s">
        <v>28</v>
      </c>
      <c r="B9" s="75">
        <f>C9</f>
        <v>0</v>
      </c>
      <c r="C9" s="75">
        <v>0</v>
      </c>
      <c r="D9" s="75"/>
      <c r="E9" s="75"/>
      <c r="F9" s="75"/>
      <c r="G9" s="75"/>
      <c r="H9" s="75"/>
      <c r="I9" s="75"/>
    </row>
    <row r="10" ht="27" customHeight="1" spans="1:9">
      <c r="A10" s="124" t="s">
        <v>29</v>
      </c>
      <c r="B10" s="75">
        <f>C10</f>
        <v>0</v>
      </c>
      <c r="C10" s="75">
        <v>0</v>
      </c>
      <c r="D10" s="75"/>
      <c r="E10" s="75"/>
      <c r="F10" s="75"/>
      <c r="G10" s="75"/>
      <c r="H10" s="75"/>
      <c r="I10" s="75"/>
    </row>
    <row r="11" ht="27" customHeight="1" spans="1:9">
      <c r="A11" s="164"/>
      <c r="B11" s="174"/>
      <c r="C11" s="174"/>
      <c r="E11" s="174"/>
      <c r="F11" s="174"/>
      <c r="G11" s="174"/>
      <c r="H11" s="174"/>
      <c r="I11" s="177"/>
    </row>
  </sheetData>
  <mergeCells count="1">
    <mergeCell ref="A1:I1"/>
  </mergeCells>
  <printOptions horizontalCentered="1"/>
  <pageMargins left="0.393700787401575" right="0.393700787401575" top="0.78740157480315" bottom="0.78740157480315" header="0.51181" footer="0.51181"/>
  <pageSetup paperSize="9" scale="68" pageOrder="overThenDown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showGridLines="0" zoomScalePageLayoutView="60" topLeftCell="A8" workbookViewId="0">
      <pane topLeftCell="A1" activePane="bottomRight" state="frozen"/>
      <selection activeCell="A24" sqref="A24"/>
    </sheetView>
  </sheetViews>
  <sheetFormatPr defaultColWidth="8" defaultRowHeight="13.5" outlineLevelCol="5"/>
  <cols>
    <col min="1" max="1" width="41.5" style="59" customWidth="1"/>
    <col min="2" max="3" width="20.625" style="59" customWidth="1"/>
    <col min="4" max="4" width="28.5" style="59" customWidth="1"/>
    <col min="5" max="6" width="20.625" style="59" customWidth="1"/>
    <col min="7" max="16384" width="8" style="60"/>
  </cols>
  <sheetData>
    <row r="1" ht="48" customHeight="1" spans="1:6">
      <c r="A1" s="99" t="s">
        <v>30</v>
      </c>
      <c r="B1" s="100"/>
      <c r="C1" s="100"/>
      <c r="D1" s="100"/>
      <c r="E1" s="100"/>
      <c r="F1" s="100"/>
    </row>
    <row r="2" ht="19.5" customHeight="1" spans="1:6">
      <c r="A2" s="138"/>
      <c r="B2" s="138"/>
      <c r="C2" s="138"/>
      <c r="D2" s="138"/>
      <c r="E2" s="103"/>
      <c r="F2" s="139"/>
    </row>
    <row r="3" ht="19.5" customHeight="1" spans="1:6">
      <c r="A3" s="104" t="s">
        <v>1</v>
      </c>
      <c r="B3" s="104"/>
      <c r="C3" s="104"/>
      <c r="D3" s="104"/>
      <c r="E3" s="105"/>
      <c r="F3" s="105" t="s">
        <v>2</v>
      </c>
    </row>
    <row r="4" ht="28.5" customHeight="1" spans="1:6">
      <c r="A4" s="106" t="s">
        <v>3</v>
      </c>
      <c r="B4" s="106" t="s">
        <v>31</v>
      </c>
      <c r="C4" s="106" t="s">
        <v>32</v>
      </c>
      <c r="D4" s="106" t="s">
        <v>3</v>
      </c>
      <c r="E4" s="106" t="s">
        <v>31</v>
      </c>
      <c r="F4" s="106" t="s">
        <v>32</v>
      </c>
    </row>
    <row r="5" ht="28.5" customHeight="1" spans="1:6">
      <c r="A5" s="140" t="s">
        <v>33</v>
      </c>
      <c r="B5" s="141"/>
      <c r="C5" s="141"/>
      <c r="D5" s="140" t="s">
        <v>34</v>
      </c>
      <c r="E5" s="141"/>
      <c r="F5" s="141"/>
    </row>
    <row r="6" ht="28.5" customHeight="1" spans="1:6">
      <c r="A6" s="142" t="s">
        <v>35</v>
      </c>
      <c r="B6" s="143"/>
      <c r="C6" s="143"/>
      <c r="D6" s="140" t="s">
        <v>36</v>
      </c>
      <c r="E6" s="143"/>
      <c r="F6" s="143"/>
    </row>
    <row r="7" ht="28.5" customHeight="1" spans="1:6">
      <c r="A7" s="144" t="s">
        <v>37</v>
      </c>
      <c r="B7" s="145"/>
      <c r="C7" s="145"/>
      <c r="D7" s="140" t="s">
        <v>38</v>
      </c>
      <c r="E7" s="71"/>
      <c r="F7" s="71"/>
    </row>
    <row r="8" ht="28.5" customHeight="1" spans="1:6">
      <c r="A8" s="122" t="s">
        <v>39</v>
      </c>
      <c r="B8" s="71"/>
      <c r="C8" s="71"/>
      <c r="D8" s="140" t="s">
        <v>40</v>
      </c>
      <c r="E8" s="71"/>
      <c r="F8" s="71"/>
    </row>
    <row r="9" ht="28.5" customHeight="1" spans="1:6">
      <c r="A9" s="146" t="s">
        <v>41</v>
      </c>
      <c r="B9" s="71"/>
      <c r="C9" s="71"/>
      <c r="D9" s="140" t="s">
        <v>42</v>
      </c>
      <c r="E9" s="147"/>
      <c r="F9" s="147"/>
    </row>
    <row r="10" ht="28.5" customHeight="1" spans="1:6">
      <c r="A10" s="142" t="s">
        <v>43</v>
      </c>
      <c r="B10" s="71"/>
      <c r="C10" s="148"/>
      <c r="D10" s="149" t="s">
        <v>44</v>
      </c>
      <c r="E10" s="149"/>
      <c r="F10" s="149"/>
    </row>
    <row r="11" ht="28.5" customHeight="1" spans="1:6">
      <c r="A11" s="122" t="s">
        <v>45</v>
      </c>
      <c r="B11" s="71"/>
      <c r="C11" s="148"/>
      <c r="D11" s="149" t="s">
        <v>44</v>
      </c>
      <c r="E11" s="149"/>
      <c r="F11" s="149"/>
    </row>
    <row r="12" ht="28.5" customHeight="1" spans="1:6">
      <c r="A12" s="122" t="s">
        <v>46</v>
      </c>
      <c r="B12" s="71"/>
      <c r="C12" s="148"/>
      <c r="D12" s="149" t="s">
        <v>44</v>
      </c>
      <c r="E12" s="149"/>
      <c r="F12" s="149"/>
    </row>
    <row r="13" ht="28.5" customHeight="1" spans="1:6">
      <c r="A13" s="122" t="s">
        <v>47</v>
      </c>
      <c r="B13" s="71"/>
      <c r="C13" s="148"/>
      <c r="D13" s="149" t="s">
        <v>44</v>
      </c>
      <c r="E13" s="149"/>
      <c r="F13" s="149"/>
    </row>
    <row r="14" ht="28.5" customHeight="1" spans="1:6">
      <c r="A14" s="122" t="s">
        <v>48</v>
      </c>
      <c r="B14" s="75"/>
      <c r="C14" s="129"/>
      <c r="D14" s="150" t="s">
        <v>44</v>
      </c>
      <c r="E14" s="151"/>
      <c r="F14" s="151"/>
    </row>
    <row r="15" ht="28.5" customHeight="1" spans="1:6">
      <c r="A15" s="122" t="s">
        <v>49</v>
      </c>
      <c r="B15" s="75"/>
      <c r="C15" s="75"/>
      <c r="D15" s="152" t="s">
        <v>50</v>
      </c>
      <c r="E15" s="75"/>
      <c r="F15" s="75"/>
    </row>
    <row r="16" ht="28.5" customHeight="1" spans="1:6">
      <c r="A16" s="122" t="s">
        <v>51</v>
      </c>
      <c r="B16" s="75"/>
      <c r="C16" s="75"/>
      <c r="D16" s="153" t="s">
        <v>52</v>
      </c>
      <c r="E16" s="75"/>
      <c r="F16" s="75"/>
    </row>
    <row r="17" ht="28.5" customHeight="1" spans="1:6">
      <c r="A17" s="122" t="s">
        <v>53</v>
      </c>
      <c r="B17" s="75"/>
      <c r="C17" s="75"/>
      <c r="D17" s="152" t="s">
        <v>54</v>
      </c>
      <c r="E17" s="75"/>
      <c r="F17" s="75"/>
    </row>
    <row r="18" ht="28.5" customHeight="1" spans="1:6">
      <c r="A18" s="146" t="s">
        <v>55</v>
      </c>
      <c r="B18" s="123"/>
      <c r="C18" s="123"/>
      <c r="D18" s="154" t="s">
        <v>56</v>
      </c>
      <c r="E18" s="75"/>
      <c r="F18" s="75"/>
    </row>
    <row r="19" ht="28.5" customHeight="1" spans="1:6">
      <c r="A19" s="149" t="s">
        <v>44</v>
      </c>
      <c r="B19" s="150"/>
      <c r="C19" s="155"/>
      <c r="D19" s="153" t="s">
        <v>57</v>
      </c>
      <c r="E19" s="75"/>
      <c r="F19" s="75"/>
    </row>
    <row r="20" ht="28.5" customHeight="1" spans="1:6">
      <c r="A20" s="140" t="s">
        <v>58</v>
      </c>
      <c r="B20" s="156"/>
      <c r="C20" s="156"/>
      <c r="D20" s="152" t="s">
        <v>59</v>
      </c>
      <c r="E20" s="75"/>
      <c r="F20" s="75"/>
    </row>
    <row r="21" ht="28.5" customHeight="1" spans="1:6">
      <c r="A21" s="157" t="s">
        <v>60</v>
      </c>
      <c r="B21" s="118"/>
      <c r="C21" s="118"/>
      <c r="D21" s="158" t="s">
        <v>60</v>
      </c>
      <c r="E21" s="123"/>
      <c r="F21" s="123"/>
    </row>
    <row r="22" ht="15.75" customHeight="1" spans="1:6">
      <c r="A22" s="159"/>
      <c r="B22" s="160"/>
      <c r="C22" s="160"/>
      <c r="D22" s="134"/>
      <c r="E22" s="135"/>
      <c r="F22" s="139"/>
    </row>
    <row r="23" ht="14.25" spans="1:1">
      <c r="A23" s="34" t="s">
        <v>61</v>
      </c>
    </row>
  </sheetData>
  <mergeCells count="2">
    <mergeCell ref="A1:F1"/>
    <mergeCell ref="E2:F2"/>
  </mergeCells>
  <printOptions horizontalCentered="1"/>
  <pageMargins left="0.984251968503937" right="0" top="0.984251968503937" bottom="0" header="0.511811023622047" footer="0.511811023622047"/>
  <pageSetup paperSize="9" scale="80" pageOrder="overThenDown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zoomScalePageLayoutView="60" workbookViewId="0">
      <pane topLeftCell="A1" activePane="bottomRight" state="frozen"/>
      <selection activeCell="A23" sqref="A23"/>
    </sheetView>
  </sheetViews>
  <sheetFormatPr defaultColWidth="8" defaultRowHeight="13.5" outlineLevelCol="5"/>
  <cols>
    <col min="1" max="1" width="41.5" style="59" customWidth="1"/>
    <col min="2" max="3" width="20.625" style="59" customWidth="1"/>
    <col min="4" max="4" width="28.5" style="59" customWidth="1"/>
    <col min="5" max="6" width="20.625" style="59" customWidth="1"/>
    <col min="7" max="16384" width="8" style="60"/>
  </cols>
  <sheetData>
    <row r="1" ht="48" customHeight="1" spans="1:6">
      <c r="A1" s="99" t="s">
        <v>30</v>
      </c>
      <c r="B1" s="100"/>
      <c r="C1" s="100"/>
      <c r="D1" s="100"/>
      <c r="E1" s="100"/>
      <c r="F1" s="100"/>
    </row>
    <row r="2" ht="19.5" customHeight="1" spans="1:6">
      <c r="A2" s="138"/>
      <c r="B2" s="138"/>
      <c r="C2" s="138"/>
      <c r="D2" s="138"/>
      <c r="E2" s="103"/>
      <c r="F2" s="139"/>
    </row>
    <row r="3" ht="19.5" customHeight="1" spans="1:6">
      <c r="A3" s="104" t="s">
        <v>22</v>
      </c>
      <c r="B3" s="104"/>
      <c r="C3" s="104"/>
      <c r="D3" s="104"/>
      <c r="E3" s="105"/>
      <c r="F3" s="105" t="s">
        <v>2</v>
      </c>
    </row>
    <row r="4" ht="28.5" customHeight="1" spans="1:6">
      <c r="A4" s="106" t="s">
        <v>3</v>
      </c>
      <c r="B4" s="106" t="s">
        <v>31</v>
      </c>
      <c r="C4" s="106" t="s">
        <v>32</v>
      </c>
      <c r="D4" s="106" t="s">
        <v>3</v>
      </c>
      <c r="E4" s="106" t="s">
        <v>31</v>
      </c>
      <c r="F4" s="106" t="s">
        <v>32</v>
      </c>
    </row>
    <row r="5" ht="28.5" customHeight="1" spans="1:6">
      <c r="A5" s="140" t="s">
        <v>33</v>
      </c>
      <c r="B5" s="141">
        <v>514200</v>
      </c>
      <c r="C5" s="141">
        <v>190800</v>
      </c>
      <c r="D5" s="140" t="s">
        <v>34</v>
      </c>
      <c r="E5" s="141">
        <v>1074035</v>
      </c>
      <c r="F5" s="141">
        <v>1087640</v>
      </c>
    </row>
    <row r="6" ht="28.5" customHeight="1" spans="1:6">
      <c r="A6" s="142" t="s">
        <v>35</v>
      </c>
      <c r="B6" s="143">
        <v>31000</v>
      </c>
      <c r="C6" s="143">
        <v>30000</v>
      </c>
      <c r="D6" s="140" t="s">
        <v>36</v>
      </c>
      <c r="E6" s="143">
        <v>166992</v>
      </c>
      <c r="F6" s="143">
        <v>182280</v>
      </c>
    </row>
    <row r="7" ht="28.5" customHeight="1" spans="1:6">
      <c r="A7" s="144" t="s">
        <v>37</v>
      </c>
      <c r="B7" s="145">
        <v>555600</v>
      </c>
      <c r="C7" s="145">
        <v>1181442</v>
      </c>
      <c r="D7" s="140" t="s">
        <v>38</v>
      </c>
      <c r="E7" s="71">
        <v>82000</v>
      </c>
      <c r="F7" s="71">
        <v>58000</v>
      </c>
    </row>
    <row r="8" ht="28.5" customHeight="1" spans="1:6">
      <c r="A8" s="122" t="s">
        <v>39</v>
      </c>
      <c r="B8" s="71">
        <v>441600</v>
      </c>
      <c r="C8" s="71">
        <v>1087640</v>
      </c>
      <c r="D8" s="140" t="s">
        <v>40</v>
      </c>
      <c r="E8" s="71">
        <v>497</v>
      </c>
      <c r="F8" s="71">
        <v>0</v>
      </c>
    </row>
    <row r="9" ht="28.5" customHeight="1" spans="1:6">
      <c r="A9" s="146" t="s">
        <v>41</v>
      </c>
      <c r="B9" s="71">
        <v>32000</v>
      </c>
      <c r="C9" s="71">
        <v>35802</v>
      </c>
      <c r="D9" s="140" t="s">
        <v>42</v>
      </c>
      <c r="E9" s="147">
        <v>0</v>
      </c>
      <c r="F9" s="147">
        <v>0</v>
      </c>
    </row>
    <row r="10" ht="28.5" customHeight="1" spans="1:6">
      <c r="A10" s="142" t="s">
        <v>43</v>
      </c>
      <c r="B10" s="71">
        <v>0</v>
      </c>
      <c r="C10" s="148">
        <v>0</v>
      </c>
      <c r="D10" s="149" t="s">
        <v>44</v>
      </c>
      <c r="E10" s="149" t="s">
        <v>44</v>
      </c>
      <c r="F10" s="149" t="s">
        <v>44</v>
      </c>
    </row>
    <row r="11" ht="28.5" customHeight="1" spans="1:6">
      <c r="A11" s="122" t="s">
        <v>45</v>
      </c>
      <c r="B11" s="71">
        <v>51000</v>
      </c>
      <c r="C11" s="148">
        <v>54000</v>
      </c>
      <c r="D11" s="149" t="s">
        <v>44</v>
      </c>
      <c r="E11" s="149" t="s">
        <v>44</v>
      </c>
      <c r="F11" s="149" t="s">
        <v>44</v>
      </c>
    </row>
    <row r="12" ht="28.5" customHeight="1" spans="1:6">
      <c r="A12" s="122" t="s">
        <v>46</v>
      </c>
      <c r="B12" s="71">
        <v>26338.66</v>
      </c>
      <c r="C12" s="148">
        <v>25482.13</v>
      </c>
      <c r="D12" s="149" t="s">
        <v>44</v>
      </c>
      <c r="E12" s="149" t="s">
        <v>44</v>
      </c>
      <c r="F12" s="149" t="s">
        <v>44</v>
      </c>
    </row>
    <row r="13" ht="28.5" customHeight="1" spans="1:6">
      <c r="A13" s="122" t="s">
        <v>47</v>
      </c>
      <c r="B13" s="71">
        <v>22430</v>
      </c>
      <c r="C13" s="148">
        <v>15800</v>
      </c>
      <c r="D13" s="149" t="s">
        <v>44</v>
      </c>
      <c r="E13" s="149" t="s">
        <v>44</v>
      </c>
      <c r="F13" s="149" t="s">
        <v>44</v>
      </c>
    </row>
    <row r="14" ht="28.5" customHeight="1" spans="1:6">
      <c r="A14" s="122" t="s">
        <v>48</v>
      </c>
      <c r="B14" s="75">
        <v>0</v>
      </c>
      <c r="C14" s="129">
        <v>0</v>
      </c>
      <c r="D14" s="150" t="s">
        <v>44</v>
      </c>
      <c r="E14" s="151" t="s">
        <v>44</v>
      </c>
      <c r="F14" s="151" t="s">
        <v>44</v>
      </c>
    </row>
    <row r="15" ht="28.5" customHeight="1" spans="1:6">
      <c r="A15" s="122" t="s">
        <v>49</v>
      </c>
      <c r="B15" s="75">
        <f>B5+B7+B10+B11+B12+B13+B14</f>
        <v>1169568.66</v>
      </c>
      <c r="C15" s="75">
        <f>C5+C7+C10+C11+C12+C13+C14</f>
        <v>1467524.13</v>
      </c>
      <c r="D15" s="152" t="s">
        <v>50</v>
      </c>
      <c r="E15" s="75">
        <f>E5+E6+E7+E8+E9</f>
        <v>1323524</v>
      </c>
      <c r="F15" s="75">
        <f>F5+F6+F7+F8+F9</f>
        <v>1327920</v>
      </c>
    </row>
    <row r="16" ht="28.5" customHeight="1" spans="1:6">
      <c r="A16" s="122" t="s">
        <v>51</v>
      </c>
      <c r="B16" s="75">
        <v>0</v>
      </c>
      <c r="C16" s="75">
        <v>0</v>
      </c>
      <c r="D16" s="153" t="s">
        <v>52</v>
      </c>
      <c r="E16" s="75">
        <v>0</v>
      </c>
      <c r="F16" s="75">
        <v>0</v>
      </c>
    </row>
    <row r="17" ht="28.5" customHeight="1" spans="1:6">
      <c r="A17" s="122" t="s">
        <v>53</v>
      </c>
      <c r="B17" s="75">
        <v>0</v>
      </c>
      <c r="C17" s="75">
        <v>0</v>
      </c>
      <c r="D17" s="152" t="s">
        <v>54</v>
      </c>
      <c r="E17" s="75">
        <v>0</v>
      </c>
      <c r="F17" s="75">
        <v>0</v>
      </c>
    </row>
    <row r="18" ht="28.5" customHeight="1" spans="1:6">
      <c r="A18" s="146" t="s">
        <v>55</v>
      </c>
      <c r="B18" s="123">
        <f t="shared" ref="B18:F18" si="0">B15+B16+B17</f>
        <v>1169568.66</v>
      </c>
      <c r="C18" s="123">
        <f t="shared" si="0"/>
        <v>1467524.13</v>
      </c>
      <c r="D18" s="154" t="s">
        <v>56</v>
      </c>
      <c r="E18" s="75">
        <f t="shared" si="0"/>
        <v>1323524</v>
      </c>
      <c r="F18" s="75">
        <f t="shared" si="0"/>
        <v>1327920</v>
      </c>
    </row>
    <row r="19" ht="28.5" customHeight="1" spans="1:6">
      <c r="A19" s="149" t="s">
        <v>44</v>
      </c>
      <c r="B19" s="150" t="s">
        <v>44</v>
      </c>
      <c r="C19" s="155" t="s">
        <v>44</v>
      </c>
      <c r="D19" s="153" t="s">
        <v>57</v>
      </c>
      <c r="E19" s="75">
        <f>B18-E18</f>
        <v>-153955.34</v>
      </c>
      <c r="F19" s="75">
        <f>C18-F18</f>
        <v>139604.13</v>
      </c>
    </row>
    <row r="20" ht="28.5" customHeight="1" spans="1:6">
      <c r="A20" s="140" t="s">
        <v>58</v>
      </c>
      <c r="B20" s="156">
        <v>4392183.41</v>
      </c>
      <c r="C20" s="156">
        <f>E20</f>
        <v>4238228.07</v>
      </c>
      <c r="D20" s="152" t="s">
        <v>59</v>
      </c>
      <c r="E20" s="75">
        <f>B20+E19</f>
        <v>4238228.07</v>
      </c>
      <c r="F20" s="75">
        <f>C20+F19</f>
        <v>4377832.2</v>
      </c>
    </row>
    <row r="21" ht="28.5" customHeight="1" spans="1:6">
      <c r="A21" s="157" t="s">
        <v>60</v>
      </c>
      <c r="B21" s="118">
        <f t="shared" ref="B21:F21" si="1">B18+B20</f>
        <v>5561752.07</v>
      </c>
      <c r="C21" s="118">
        <f t="shared" si="1"/>
        <v>5705752.2</v>
      </c>
      <c r="D21" s="158" t="s">
        <v>60</v>
      </c>
      <c r="E21" s="123">
        <f t="shared" si="1"/>
        <v>5561752.07</v>
      </c>
      <c r="F21" s="123">
        <f t="shared" si="1"/>
        <v>5705752.2</v>
      </c>
    </row>
    <row r="22" ht="15.75" customHeight="1" spans="1:6">
      <c r="A22" s="159"/>
      <c r="B22" s="160"/>
      <c r="C22" s="160"/>
      <c r="D22" s="134"/>
      <c r="E22" s="135"/>
      <c r="F22" s="139"/>
    </row>
  </sheetData>
  <mergeCells count="2">
    <mergeCell ref="A1:F1"/>
    <mergeCell ref="E2:F2"/>
  </mergeCells>
  <printOptions horizontalCentered="1"/>
  <pageMargins left="0.984251968503937" right="0" top="0.984251968503937" bottom="0" header="0.511811023622047" footer="0.511811023622047"/>
  <pageSetup paperSize="9" scale="80" pageOrder="overThenDown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showZeros="0" zoomScalePageLayoutView="60" workbookViewId="0">
      <pane topLeftCell="A1" activePane="bottomRight" state="frozen"/>
      <selection activeCell="L9" sqref="L9"/>
    </sheetView>
  </sheetViews>
  <sheetFormatPr defaultColWidth="8" defaultRowHeight="13.5" outlineLevelCol="5"/>
  <cols>
    <col min="1" max="1" width="27.125" style="59" customWidth="1"/>
    <col min="2" max="3" width="22.625" style="59" customWidth="1"/>
    <col min="4" max="4" width="24" style="59" customWidth="1"/>
    <col min="5" max="6" width="22.625" style="59" customWidth="1"/>
    <col min="7" max="16384" width="8" style="60"/>
  </cols>
  <sheetData>
    <row r="1" ht="48" customHeight="1" spans="1:6">
      <c r="A1" s="99" t="s">
        <v>62</v>
      </c>
      <c r="B1" s="100"/>
      <c r="C1" s="100"/>
      <c r="D1" s="100"/>
      <c r="E1" s="100"/>
      <c r="F1" s="100"/>
    </row>
    <row r="2" ht="21" customHeight="1" spans="1:6">
      <c r="A2" s="101"/>
      <c r="B2" s="101"/>
      <c r="C2" s="101"/>
      <c r="D2" s="101"/>
      <c r="E2" s="102"/>
      <c r="F2" s="103"/>
    </row>
    <row r="3" ht="21" customHeight="1" spans="1:6">
      <c r="A3" s="104" t="s">
        <v>1</v>
      </c>
      <c r="B3" s="104"/>
      <c r="C3" s="104"/>
      <c r="D3" s="104"/>
      <c r="E3" s="105"/>
      <c r="F3" s="105" t="s">
        <v>2</v>
      </c>
    </row>
    <row r="4" ht="28.5" customHeight="1" spans="1:6">
      <c r="A4" s="106" t="s">
        <v>3</v>
      </c>
      <c r="B4" s="106" t="s">
        <v>31</v>
      </c>
      <c r="C4" s="106" t="s">
        <v>32</v>
      </c>
      <c r="D4" s="106" t="s">
        <v>3</v>
      </c>
      <c r="E4" s="106" t="s">
        <v>31</v>
      </c>
      <c r="F4" s="106" t="s">
        <v>32</v>
      </c>
    </row>
    <row r="5" ht="28.5" customHeight="1" spans="1:6">
      <c r="A5" s="107" t="s">
        <v>63</v>
      </c>
      <c r="B5" s="108">
        <v>60436941.05</v>
      </c>
      <c r="C5" s="109">
        <v>48706189.61</v>
      </c>
      <c r="D5" s="107" t="s">
        <v>64</v>
      </c>
      <c r="E5" s="108">
        <v>69923848.56</v>
      </c>
      <c r="F5" s="109">
        <v>74860377.72</v>
      </c>
    </row>
    <row r="6" ht="28.5" customHeight="1" spans="1:6">
      <c r="A6" s="110" t="s">
        <v>65</v>
      </c>
      <c r="B6" s="108">
        <v>48361584.05</v>
      </c>
      <c r="C6" s="109">
        <v>48706189.61</v>
      </c>
      <c r="D6" s="110" t="s">
        <v>66</v>
      </c>
      <c r="E6" s="108">
        <v>3200000</v>
      </c>
      <c r="F6" s="109">
        <v>4070339.29</v>
      </c>
    </row>
    <row r="7" ht="28.5" customHeight="1" spans="1:6">
      <c r="A7" s="107" t="s">
        <v>37</v>
      </c>
      <c r="B7" s="108">
        <v>76221161.26</v>
      </c>
      <c r="C7" s="109">
        <v>11790000</v>
      </c>
      <c r="D7" s="111" t="s">
        <v>67</v>
      </c>
      <c r="E7" s="108">
        <v>420000</v>
      </c>
      <c r="F7" s="109">
        <v>540000</v>
      </c>
    </row>
    <row r="8" ht="28.5" customHeight="1" spans="1:6">
      <c r="A8" s="112" t="s">
        <v>68</v>
      </c>
      <c r="B8" s="108">
        <v>71231161.26</v>
      </c>
      <c r="C8" s="109">
        <v>6500000</v>
      </c>
      <c r="D8" s="113" t="s">
        <v>44</v>
      </c>
      <c r="E8" s="114" t="s">
        <v>44</v>
      </c>
      <c r="F8" s="114" t="s">
        <v>44</v>
      </c>
    </row>
    <row r="9" ht="28.5" customHeight="1" spans="1:6">
      <c r="A9" s="112" t="s">
        <v>69</v>
      </c>
      <c r="B9" s="108">
        <v>363300</v>
      </c>
      <c r="C9" s="108">
        <v>50000</v>
      </c>
      <c r="D9" s="115" t="s">
        <v>44</v>
      </c>
      <c r="E9" s="115" t="s">
        <v>44</v>
      </c>
      <c r="F9" s="116" t="s">
        <v>44</v>
      </c>
    </row>
    <row r="10" ht="28.5" customHeight="1" spans="1:6">
      <c r="A10" s="117" t="s">
        <v>70</v>
      </c>
      <c r="B10" s="108">
        <v>4500000</v>
      </c>
      <c r="C10" s="108">
        <v>2000000</v>
      </c>
      <c r="D10" s="115" t="s">
        <v>44</v>
      </c>
      <c r="E10" s="115" t="s">
        <v>44</v>
      </c>
      <c r="F10" s="116" t="s">
        <v>44</v>
      </c>
    </row>
    <row r="11" ht="28.5" customHeight="1" spans="1:6">
      <c r="A11" s="112" t="s">
        <v>71</v>
      </c>
      <c r="B11" s="108">
        <v>0</v>
      </c>
      <c r="C11" s="108">
        <v>0</v>
      </c>
      <c r="D11" s="115" t="s">
        <v>44</v>
      </c>
      <c r="E11" s="115" t="s">
        <v>44</v>
      </c>
      <c r="F11" s="116" t="s">
        <v>44</v>
      </c>
    </row>
    <row r="12" ht="28.5" customHeight="1" spans="1:6">
      <c r="A12" s="112" t="s">
        <v>72</v>
      </c>
      <c r="B12" s="137">
        <v>0</v>
      </c>
      <c r="C12" s="137">
        <v>0</v>
      </c>
      <c r="D12" s="115" t="s">
        <v>44</v>
      </c>
      <c r="E12" s="115" t="s">
        <v>44</v>
      </c>
      <c r="F12" s="116" t="s">
        <v>44</v>
      </c>
    </row>
    <row r="13" ht="28.5" customHeight="1" spans="1:6">
      <c r="A13" s="122" t="s">
        <v>73</v>
      </c>
      <c r="B13" s="123">
        <f>B5+B7+B9+B10+B11</f>
        <v>141521402.31</v>
      </c>
      <c r="C13" s="123">
        <f>C5+C7+C9+C10+C11</f>
        <v>62546189.61</v>
      </c>
      <c r="D13" s="124" t="s">
        <v>74</v>
      </c>
      <c r="E13" s="123">
        <f>E5+E6+E7</f>
        <v>73543848.56</v>
      </c>
      <c r="F13" s="125">
        <f>F5+F6+F7</f>
        <v>79470717.01</v>
      </c>
    </row>
    <row r="14" ht="28.5" customHeight="1" spans="1:6">
      <c r="A14" s="112" t="s">
        <v>75</v>
      </c>
      <c r="B14" s="118">
        <v>0</v>
      </c>
      <c r="C14" s="126">
        <v>0</v>
      </c>
      <c r="D14" s="127" t="s">
        <v>76</v>
      </c>
      <c r="E14" s="118">
        <v>0</v>
      </c>
      <c r="F14" s="126">
        <v>0</v>
      </c>
    </row>
    <row r="15" ht="28.5" customHeight="1" spans="1:6">
      <c r="A15" s="112" t="s">
        <v>77</v>
      </c>
      <c r="B15" s="121">
        <v>0</v>
      </c>
      <c r="C15" s="128">
        <v>0</v>
      </c>
      <c r="D15" s="127" t="s">
        <v>78</v>
      </c>
      <c r="E15" s="121">
        <v>0</v>
      </c>
      <c r="F15" s="128">
        <v>0</v>
      </c>
    </row>
    <row r="16" ht="28.5" customHeight="1" spans="1:6">
      <c r="A16" s="122" t="s">
        <v>79</v>
      </c>
      <c r="B16" s="75">
        <f t="shared" ref="B16:F16" si="0">B13+B14+B15</f>
        <v>141521402.31</v>
      </c>
      <c r="C16" s="123">
        <f t="shared" si="0"/>
        <v>62546189.61</v>
      </c>
      <c r="D16" s="124" t="s">
        <v>80</v>
      </c>
      <c r="E16" s="75">
        <f t="shared" si="0"/>
        <v>73543848.56</v>
      </c>
      <c r="F16" s="129">
        <f t="shared" si="0"/>
        <v>79470717.01</v>
      </c>
    </row>
    <row r="17" ht="28.5" customHeight="1" spans="1:6">
      <c r="A17" s="130" t="s">
        <v>44</v>
      </c>
      <c r="B17" s="131" t="s">
        <v>44</v>
      </c>
      <c r="C17" s="132" t="s">
        <v>44</v>
      </c>
      <c r="D17" s="124" t="s">
        <v>81</v>
      </c>
      <c r="E17" s="75">
        <f>B16-E16</f>
        <v>67977553.75</v>
      </c>
      <c r="F17" s="129">
        <f>C16-F16</f>
        <v>-16924527.4</v>
      </c>
    </row>
    <row r="18" ht="28.5" customHeight="1" spans="1:6">
      <c r="A18" s="112" t="s">
        <v>82</v>
      </c>
      <c r="B18" s="128">
        <v>-51053026.35</v>
      </c>
      <c r="C18" s="75">
        <f>E18</f>
        <v>16924527.4</v>
      </c>
      <c r="D18" s="124" t="s">
        <v>83</v>
      </c>
      <c r="E18" s="75">
        <f>B18+E17</f>
        <v>16924527.4</v>
      </c>
      <c r="F18" s="129">
        <f>C18+F17</f>
        <v>0</v>
      </c>
    </row>
    <row r="19" ht="28.5" customHeight="1" spans="1:6">
      <c r="A19" s="130" t="s">
        <v>60</v>
      </c>
      <c r="B19" s="75">
        <f t="shared" ref="B19:F19" si="1">B16+B18</f>
        <v>90468375.96</v>
      </c>
      <c r="C19" s="75">
        <f t="shared" si="1"/>
        <v>79470717.01</v>
      </c>
      <c r="D19" s="133" t="s">
        <v>60</v>
      </c>
      <c r="E19" s="75">
        <f t="shared" si="1"/>
        <v>90468375.96</v>
      </c>
      <c r="F19" s="125">
        <f t="shared" si="1"/>
        <v>79470717.01</v>
      </c>
    </row>
    <row r="20" ht="28.5" customHeight="1" spans="1:6">
      <c r="A20" s="134"/>
      <c r="B20" s="135"/>
      <c r="C20" s="135"/>
      <c r="D20" s="134"/>
      <c r="E20" s="135"/>
      <c r="F20" s="136"/>
    </row>
  </sheetData>
  <mergeCells count="1">
    <mergeCell ref="A1:F1"/>
  </mergeCells>
  <printOptions horizontalCentered="1"/>
  <pageMargins left="1.18110236220472" right="0" top="0.78740157480315" bottom="0" header="0.511811023622047" footer="0.511811023622047"/>
  <pageSetup paperSize="9" scale="90" pageOrder="overThenDown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showZeros="0" zoomScalePageLayoutView="60" workbookViewId="0">
      <pane topLeftCell="A1" activePane="bottomRight" state="frozen"/>
      <selection activeCell="J10" sqref="J10"/>
    </sheetView>
  </sheetViews>
  <sheetFormatPr defaultColWidth="8" defaultRowHeight="13.5" outlineLevelCol="5"/>
  <cols>
    <col min="1" max="6" width="25.625" style="59" customWidth="1"/>
    <col min="7" max="16384" width="8" style="60"/>
  </cols>
  <sheetData>
    <row r="1" ht="48" customHeight="1" spans="1:6">
      <c r="A1" s="99" t="s">
        <v>62</v>
      </c>
      <c r="B1" s="100"/>
      <c r="C1" s="100"/>
      <c r="D1" s="100"/>
      <c r="E1" s="100"/>
      <c r="F1" s="100"/>
    </row>
    <row r="2" ht="21" customHeight="1" spans="1:6">
      <c r="A2" s="101"/>
      <c r="B2" s="101"/>
      <c r="C2" s="101"/>
      <c r="D2" s="101"/>
      <c r="E2" s="102"/>
      <c r="F2" s="103" t="s">
        <v>84</v>
      </c>
    </row>
    <row r="3" ht="21" customHeight="1" spans="1:6">
      <c r="A3" s="104" t="s">
        <v>22</v>
      </c>
      <c r="B3" s="104"/>
      <c r="C3" s="104"/>
      <c r="D3" s="104"/>
      <c r="E3" s="105"/>
      <c r="F3" s="105" t="s">
        <v>2</v>
      </c>
    </row>
    <row r="4" ht="28.5" customHeight="1" spans="1:6">
      <c r="A4" s="106" t="s">
        <v>3</v>
      </c>
      <c r="B4" s="106" t="s">
        <v>31</v>
      </c>
      <c r="C4" s="106" t="s">
        <v>32</v>
      </c>
      <c r="D4" s="106" t="s">
        <v>3</v>
      </c>
      <c r="E4" s="106" t="s">
        <v>31</v>
      </c>
      <c r="F4" s="106" t="s">
        <v>32</v>
      </c>
    </row>
    <row r="5" ht="28.5" customHeight="1" spans="1:6">
      <c r="A5" s="107" t="s">
        <v>63</v>
      </c>
      <c r="B5" s="108">
        <v>19232806.6</v>
      </c>
      <c r="C5" s="109">
        <v>15209602.32</v>
      </c>
      <c r="D5" s="107" t="s">
        <v>64</v>
      </c>
      <c r="E5" s="108">
        <v>37144405.56</v>
      </c>
      <c r="F5" s="109">
        <v>40969660.32</v>
      </c>
    </row>
    <row r="6" ht="28.5" customHeight="1" spans="1:6">
      <c r="A6" s="110" t="s">
        <v>65</v>
      </c>
      <c r="B6" s="108">
        <v>14883186.76</v>
      </c>
      <c r="C6" s="109">
        <v>15209602.32</v>
      </c>
      <c r="D6" s="110" t="s">
        <v>66</v>
      </c>
      <c r="E6" s="108">
        <v>2491090.25</v>
      </c>
      <c r="F6" s="109">
        <v>2777942</v>
      </c>
    </row>
    <row r="7" ht="28.5" customHeight="1" spans="1:6">
      <c r="A7" s="107" t="s">
        <v>37</v>
      </c>
      <c r="B7" s="108">
        <v>45942303.14</v>
      </c>
      <c r="C7" s="109">
        <v>26710000</v>
      </c>
      <c r="D7" s="111" t="s">
        <v>67</v>
      </c>
      <c r="E7" s="108">
        <v>170000</v>
      </c>
      <c r="F7" s="109">
        <v>280000</v>
      </c>
    </row>
    <row r="8" ht="28.5" customHeight="1" spans="1:6">
      <c r="A8" s="112" t="s">
        <v>68</v>
      </c>
      <c r="B8" s="108">
        <v>43382303.14</v>
      </c>
      <c r="C8" s="109">
        <v>24000000</v>
      </c>
      <c r="D8" s="113" t="s">
        <v>44</v>
      </c>
      <c r="E8" s="114" t="s">
        <v>44</v>
      </c>
      <c r="F8" s="114" t="s">
        <v>44</v>
      </c>
    </row>
    <row r="9" ht="28.5" customHeight="1" spans="1:6">
      <c r="A9" s="112" t="s">
        <v>69</v>
      </c>
      <c r="B9" s="108">
        <v>13000</v>
      </c>
      <c r="C9" s="108">
        <v>8000</v>
      </c>
      <c r="D9" s="115" t="s">
        <v>44</v>
      </c>
      <c r="E9" s="115" t="s">
        <v>44</v>
      </c>
      <c r="F9" s="116" t="s">
        <v>44</v>
      </c>
    </row>
    <row r="10" ht="28.5" customHeight="1" spans="1:6">
      <c r="A10" s="117" t="s">
        <v>70</v>
      </c>
      <c r="B10" s="108">
        <v>2500000</v>
      </c>
      <c r="C10" s="108">
        <v>2100000</v>
      </c>
      <c r="D10" s="115" t="s">
        <v>44</v>
      </c>
      <c r="E10" s="115" t="s">
        <v>44</v>
      </c>
      <c r="F10" s="116" t="s">
        <v>44</v>
      </c>
    </row>
    <row r="11" ht="28.5" customHeight="1" spans="1:6">
      <c r="A11" s="112" t="s">
        <v>71</v>
      </c>
      <c r="B11" s="118">
        <v>0</v>
      </c>
      <c r="C11" s="118">
        <v>0</v>
      </c>
      <c r="D11" s="119" t="s">
        <v>44</v>
      </c>
      <c r="E11" s="119" t="s">
        <v>44</v>
      </c>
      <c r="F11" s="120" t="s">
        <v>44</v>
      </c>
    </row>
    <row r="12" ht="28.5" customHeight="1" spans="1:6">
      <c r="A12" s="112" t="s">
        <v>72</v>
      </c>
      <c r="B12" s="121">
        <v>0</v>
      </c>
      <c r="C12" s="121">
        <v>0</v>
      </c>
      <c r="D12" s="119" t="s">
        <v>44</v>
      </c>
      <c r="E12" s="119" t="s">
        <v>44</v>
      </c>
      <c r="F12" s="120" t="s">
        <v>44</v>
      </c>
    </row>
    <row r="13" ht="28.5" customHeight="1" spans="1:6">
      <c r="A13" s="122" t="s">
        <v>73</v>
      </c>
      <c r="B13" s="123">
        <f>B5+B7+B9+B10+B11</f>
        <v>67688109.74</v>
      </c>
      <c r="C13" s="123">
        <f>C5+C7+C9+C10+C11</f>
        <v>44027602.32</v>
      </c>
      <c r="D13" s="124" t="s">
        <v>74</v>
      </c>
      <c r="E13" s="123">
        <f>E5+E6+E7</f>
        <v>39805495.81</v>
      </c>
      <c r="F13" s="125">
        <f>F5+F6+F7</f>
        <v>44027602.32</v>
      </c>
    </row>
    <row r="14" ht="28.5" customHeight="1" spans="1:6">
      <c r="A14" s="112" t="s">
        <v>75</v>
      </c>
      <c r="B14" s="118">
        <v>0</v>
      </c>
      <c r="C14" s="126">
        <v>0</v>
      </c>
      <c r="D14" s="127" t="s">
        <v>76</v>
      </c>
      <c r="E14" s="118">
        <v>0</v>
      </c>
      <c r="F14" s="126">
        <v>0</v>
      </c>
    </row>
    <row r="15" ht="28.5" customHeight="1" spans="1:6">
      <c r="A15" s="112" t="s">
        <v>77</v>
      </c>
      <c r="B15" s="121">
        <v>0</v>
      </c>
      <c r="C15" s="128">
        <v>0</v>
      </c>
      <c r="D15" s="127" t="s">
        <v>78</v>
      </c>
      <c r="E15" s="121">
        <v>0</v>
      </c>
      <c r="F15" s="128">
        <v>0</v>
      </c>
    </row>
    <row r="16" ht="28.5" customHeight="1" spans="1:6">
      <c r="A16" s="122" t="s">
        <v>79</v>
      </c>
      <c r="B16" s="75">
        <f t="shared" ref="B16:F16" si="0">B13+B14+B15</f>
        <v>67688109.74</v>
      </c>
      <c r="C16" s="123">
        <f t="shared" si="0"/>
        <v>44027602.32</v>
      </c>
      <c r="D16" s="124" t="s">
        <v>80</v>
      </c>
      <c r="E16" s="75">
        <f t="shared" si="0"/>
        <v>39805495.81</v>
      </c>
      <c r="F16" s="129">
        <f t="shared" si="0"/>
        <v>44027602.32</v>
      </c>
    </row>
    <row r="17" ht="28.5" customHeight="1" spans="1:6">
      <c r="A17" s="130" t="s">
        <v>44</v>
      </c>
      <c r="B17" s="131" t="s">
        <v>44</v>
      </c>
      <c r="C17" s="132" t="s">
        <v>44</v>
      </c>
      <c r="D17" s="124" t="s">
        <v>81</v>
      </c>
      <c r="E17" s="75">
        <f>B16-E16</f>
        <v>27882613.93</v>
      </c>
      <c r="F17" s="129">
        <f>C16-F16</f>
        <v>0</v>
      </c>
    </row>
    <row r="18" ht="28.5" customHeight="1" spans="1:6">
      <c r="A18" s="112" t="s">
        <v>82</v>
      </c>
      <c r="B18" s="128">
        <v>-27882613.93</v>
      </c>
      <c r="C18" s="75">
        <f>E18</f>
        <v>0</v>
      </c>
      <c r="D18" s="124" t="s">
        <v>83</v>
      </c>
      <c r="E18" s="75">
        <f>B18+E17</f>
        <v>0</v>
      </c>
      <c r="F18" s="129">
        <f>C18+F17</f>
        <v>0</v>
      </c>
    </row>
    <row r="19" ht="28.5" customHeight="1" spans="1:6">
      <c r="A19" s="130" t="s">
        <v>60</v>
      </c>
      <c r="B19" s="75">
        <f t="shared" ref="B19:F19" si="1">B16+B18</f>
        <v>39805495.81</v>
      </c>
      <c r="C19" s="75">
        <f t="shared" si="1"/>
        <v>44027602.32</v>
      </c>
      <c r="D19" s="133" t="s">
        <v>60</v>
      </c>
      <c r="E19" s="75">
        <f t="shared" si="1"/>
        <v>39805495.81</v>
      </c>
      <c r="F19" s="125">
        <f t="shared" si="1"/>
        <v>44027602.32</v>
      </c>
    </row>
    <row r="20" ht="28.5" customHeight="1" spans="1:6">
      <c r="A20" s="134"/>
      <c r="B20" s="135"/>
      <c r="C20" s="135"/>
      <c r="D20" s="134"/>
      <c r="E20" s="135"/>
      <c r="F20" s="136" t="s">
        <v>85</v>
      </c>
    </row>
  </sheetData>
  <mergeCells count="1">
    <mergeCell ref="A1:F1"/>
  </mergeCells>
  <printOptions horizontalCentered="1"/>
  <pageMargins left="0.984251968503937" right="0" top="0.78740157480315" bottom="0" header="0.511811023622047" footer="0.511811023622047"/>
  <pageSetup paperSize="9" scale="85" pageOrder="overThenDown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60" workbookViewId="0">
      <pane topLeftCell="A1" activePane="bottomRight" state="frozen"/>
      <selection activeCell="B6" sqref="B6:I12"/>
    </sheetView>
  </sheetViews>
  <sheetFormatPr defaultColWidth="8" defaultRowHeight="13.5"/>
  <cols>
    <col min="1" max="1" width="26.125" style="59" customWidth="1"/>
    <col min="2" max="6" width="18.625" style="59" customWidth="1"/>
    <col min="7" max="7" width="17.875" style="59" customWidth="1"/>
    <col min="8" max="8" width="16.125" style="59" customWidth="1"/>
    <col min="9" max="9" width="17" style="59" customWidth="1"/>
    <col min="10" max="16384" width="8" style="60"/>
  </cols>
  <sheetData>
    <row r="1" ht="25.5" customHeight="1" spans="1:9">
      <c r="A1" s="89" t="s">
        <v>86</v>
      </c>
      <c r="B1" s="62"/>
      <c r="C1" s="62"/>
      <c r="D1" s="62"/>
      <c r="E1" s="62"/>
      <c r="F1" s="62"/>
      <c r="G1" s="62"/>
      <c r="H1" s="62"/>
      <c r="I1" s="62"/>
    </row>
    <row r="2" ht="31.5" customHeight="1" spans="1:9">
      <c r="A2" s="62"/>
      <c r="B2" s="62"/>
      <c r="C2" s="62"/>
      <c r="D2" s="62"/>
      <c r="E2" s="62"/>
      <c r="F2" s="62"/>
      <c r="G2" s="62"/>
      <c r="H2" s="62"/>
      <c r="I2" s="62"/>
    </row>
    <row r="3" ht="21" customHeight="1" spans="1:9">
      <c r="A3" s="90"/>
      <c r="B3" s="90"/>
      <c r="C3" s="90"/>
      <c r="D3" s="90"/>
      <c r="E3" s="90"/>
      <c r="F3" s="90"/>
      <c r="G3" s="91"/>
      <c r="H3" s="90"/>
      <c r="I3" s="91"/>
    </row>
    <row r="4" ht="21" customHeight="1" spans="1:9">
      <c r="A4" s="63" t="s">
        <v>1</v>
      </c>
      <c r="B4" s="92"/>
      <c r="C4" s="92"/>
      <c r="D4" s="92"/>
      <c r="E4" s="92"/>
      <c r="F4" s="92"/>
      <c r="G4" s="66"/>
      <c r="H4" s="92"/>
      <c r="I4" s="66" t="s">
        <v>2</v>
      </c>
    </row>
    <row r="5" ht="53.25" customHeight="1" spans="1:9">
      <c r="A5" s="68" t="s">
        <v>87</v>
      </c>
      <c r="B5" s="68" t="s">
        <v>4</v>
      </c>
      <c r="C5" s="67" t="s">
        <v>88</v>
      </c>
      <c r="D5" s="67" t="s">
        <v>89</v>
      </c>
      <c r="E5" s="67" t="s">
        <v>90</v>
      </c>
      <c r="F5" s="67" t="s">
        <v>91</v>
      </c>
      <c r="G5" s="67" t="s">
        <v>92</v>
      </c>
      <c r="H5" s="67" t="s">
        <v>10</v>
      </c>
      <c r="I5" s="67" t="s">
        <v>11</v>
      </c>
    </row>
    <row r="6" ht="27.75" customHeight="1" spans="1:9">
      <c r="A6" s="79" t="s">
        <v>93</v>
      </c>
      <c r="B6" s="86">
        <f t="shared" ref="B6:I6" si="0">B9+B10+B11+B12</f>
        <v>11790000</v>
      </c>
      <c r="C6" s="86">
        <f t="shared" si="0"/>
        <v>0</v>
      </c>
      <c r="D6" s="86">
        <f t="shared" si="0"/>
        <v>0</v>
      </c>
      <c r="E6" s="86">
        <f t="shared" si="0"/>
        <v>11790000</v>
      </c>
      <c r="F6" s="86">
        <f t="shared" si="0"/>
        <v>0</v>
      </c>
      <c r="G6" s="86">
        <f t="shared" si="0"/>
        <v>0</v>
      </c>
      <c r="H6" s="86">
        <f t="shared" si="0"/>
        <v>0</v>
      </c>
      <c r="I6" s="86">
        <f t="shared" si="0"/>
        <v>0</v>
      </c>
    </row>
    <row r="7" ht="48.75" customHeight="1" spans="1:9">
      <c r="A7" s="79" t="s">
        <v>94</v>
      </c>
      <c r="B7" s="96" t="s">
        <v>44</v>
      </c>
      <c r="C7" s="97" t="s">
        <v>95</v>
      </c>
      <c r="D7" s="97" t="s">
        <v>96</v>
      </c>
      <c r="E7" s="97" t="s">
        <v>97</v>
      </c>
      <c r="F7" s="97" t="s">
        <v>98</v>
      </c>
      <c r="G7" s="97" t="s">
        <v>99</v>
      </c>
      <c r="H7" s="97" t="s">
        <v>100</v>
      </c>
      <c r="I7" s="97" t="s">
        <v>101</v>
      </c>
    </row>
    <row r="8" ht="29.25" customHeight="1" spans="1:9">
      <c r="A8" s="79" t="s">
        <v>102</v>
      </c>
      <c r="B8" s="86">
        <f t="shared" ref="B8:B12" si="1">C8+D8+E8+F8+G8+H8+I8</f>
        <v>11790000</v>
      </c>
      <c r="C8" s="98">
        <v>0</v>
      </c>
      <c r="D8" s="98">
        <v>0</v>
      </c>
      <c r="E8" s="98">
        <v>11790000</v>
      </c>
      <c r="F8" s="98">
        <v>0</v>
      </c>
      <c r="G8" s="98">
        <v>0</v>
      </c>
      <c r="H8" s="98">
        <v>0</v>
      </c>
      <c r="I8" s="98">
        <v>0</v>
      </c>
    </row>
    <row r="9" ht="27.75" customHeight="1" spans="1:9">
      <c r="A9" s="79" t="s">
        <v>103</v>
      </c>
      <c r="B9" s="86">
        <f t="shared" si="1"/>
        <v>5290000</v>
      </c>
      <c r="C9" s="86">
        <v>0</v>
      </c>
      <c r="D9" s="86">
        <v>0</v>
      </c>
      <c r="E9" s="86">
        <v>5290000</v>
      </c>
      <c r="F9" s="86">
        <v>0</v>
      </c>
      <c r="G9" s="86">
        <v>0</v>
      </c>
      <c r="H9" s="86">
        <v>0</v>
      </c>
      <c r="I9" s="86">
        <v>0</v>
      </c>
    </row>
    <row r="10" ht="27.75" customHeight="1" spans="1:9">
      <c r="A10" s="79" t="s">
        <v>104</v>
      </c>
      <c r="B10" s="86">
        <f t="shared" si="1"/>
        <v>0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</row>
    <row r="11" ht="27.75" customHeight="1" spans="1:9">
      <c r="A11" s="79" t="s">
        <v>105</v>
      </c>
      <c r="B11" s="86">
        <f t="shared" si="1"/>
        <v>0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</row>
    <row r="12" ht="27.75" customHeight="1" spans="1:9">
      <c r="A12" s="79" t="s">
        <v>106</v>
      </c>
      <c r="B12" s="86">
        <f t="shared" si="1"/>
        <v>6500000</v>
      </c>
      <c r="C12" s="86">
        <v>0</v>
      </c>
      <c r="D12" s="86">
        <v>0</v>
      </c>
      <c r="E12" s="86">
        <v>6500000</v>
      </c>
      <c r="F12" s="86">
        <v>0</v>
      </c>
      <c r="G12" s="86">
        <v>0</v>
      </c>
      <c r="H12" s="86">
        <v>0</v>
      </c>
      <c r="I12" s="86">
        <v>0</v>
      </c>
    </row>
    <row r="13" ht="27.75" customHeight="1" spans="1:9">
      <c r="A13" s="90"/>
      <c r="B13" s="90"/>
      <c r="C13" s="90"/>
      <c r="D13" s="90"/>
      <c r="E13" s="90"/>
      <c r="F13" s="90"/>
      <c r="G13" s="90"/>
      <c r="H13" s="90"/>
      <c r="I13" s="91"/>
    </row>
  </sheetData>
  <mergeCells count="1">
    <mergeCell ref="A1:I2"/>
  </mergeCells>
  <printOptions horizontalCentered="1" verticalCentered="1"/>
  <pageMargins left="1.18110236220472" right="0" top="0" bottom="0.196850393700787" header="0.511811023622047" footer="0.511811023622047"/>
  <pageSetup paperSize="9" scale="70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社会保险基金收入预算表（开）</vt:lpstr>
      <vt:lpstr>社会保险基金收入预算表（铁）</vt:lpstr>
      <vt:lpstr>社会保险基金支出预算表（开）</vt:lpstr>
      <vt:lpstr>社会保险基金支出预算表（铁）</vt:lpstr>
      <vt:lpstr>城乡居民养老保险预算表 (开)</vt:lpstr>
      <vt:lpstr>城乡居民养老保险预算表（铁）</vt:lpstr>
      <vt:lpstr>机关事业单位养老保险预算表（开）</vt:lpstr>
      <vt:lpstr>机关事业单位养老保险预算表（铁）</vt:lpstr>
      <vt:lpstr>财政对社会保险基金补助情况表（开）</vt:lpstr>
      <vt:lpstr>财政对社会保险基金补助情况表（铁）</vt:lpstr>
      <vt:lpstr>基本养老保险基础资料（开）</vt:lpstr>
      <vt:lpstr>基本养老保险基础资料（铁）</vt:lpstr>
      <vt:lpstr>城乡居民基本医疗保险基金收支预算表</vt:lpstr>
      <vt:lpstr>工伤保险基金收支预算表</vt:lpstr>
      <vt:lpstr>失业保险基金收支预算表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Maggie. Y</cp:lastModifiedBy>
  <dcterms:created xsi:type="dcterms:W3CDTF">2022-12-02T15:03:00Z</dcterms:created>
  <dcterms:modified xsi:type="dcterms:W3CDTF">2024-01-09T06:24:02Z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E51D0785A27048FD9796B966A3D7F69F</vt:lpwstr>
  </property>
  <property fmtid="{D5CDD505-2E9C-101B-9397-08002B2CF9AE}" pid="3" name="KSOProductBuildVer">
    <vt:lpwstr>2052-12.1.0.16120</vt:lpwstr>
  </property>
</Properties>
</file>