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总表" sheetId="3" r:id="rId1"/>
    <sheet name="机关事业单位基本养老收支预算表" sheetId="6" r:id="rId2"/>
    <sheet name="基本养老基础资料表" sheetId="11" r:id="rId3"/>
  </sheets>
  <calcPr calcId="144525"/>
  <oleSize ref="A1"/>
</workbook>
</file>

<file path=xl/sharedStrings.xml><?xml version="1.0" encoding="utf-8"?>
<sst xmlns="http://schemas.openxmlformats.org/spreadsheetml/2006/main" count="196" uniqueCount="107">
  <si>
    <t>2021年社会保险基金收支预算总表</t>
  </si>
  <si>
    <t>01表</t>
  </si>
  <si>
    <t>铁山区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</si>
  <si>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</si>
  <si>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</si>
  <si>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</si>
  <si>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</si>
  <si>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</si>
  <si>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</si>
  <si>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</si>
  <si>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</si>
  <si>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</si>
  <si>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</si>
  <si>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</si>
  <si>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</si>
  <si>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</si>
  <si>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</si>
  <si>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</si>
  <si>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</si>
  <si>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</si>
  <si>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</si>
  <si>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</si>
  <si>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</si>
  <si>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</si>
  <si>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</si>
  <si>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</si>
  <si>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</si>
  <si>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</si>
  <si>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</si>
  <si>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</si>
  <si>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</si>
  <si>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2021年机关事业单位基本养老保险基金收支预算表</t>
  </si>
  <si>
    <t>02表</t>
  </si>
  <si>
    <t>科目代码</t>
  </si>
  <si>
    <t>2020年执行数</t>
  </si>
  <si>
    <t>2021年预算数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</si>
  <si>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</si>
  <si>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</si>
  <si>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</si>
  <si>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</si>
  <si>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</si>
  <si>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</si>
  <si>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</si>
  <si>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</si>
  <si>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</si>
  <si>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</si>
  <si>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</si>
  <si>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</si>
  <si>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</si>
  <si>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</si>
  <si>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</si>
  <si>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</si>
  <si>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</si>
  <si>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</si>
  <si>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</si>
  <si>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</si>
  <si>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</si>
  <si>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</si>
  <si>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</si>
  <si>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第 4 页</t>
  </si>
  <si>
    <t>2021年基本养老保险基础资料表</t>
  </si>
  <si>
    <t>03表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</si>
  <si>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</si>
  <si>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</si>
  <si>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</si>
  <si>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</si>
  <si>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</si>
  <si>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</si>
  <si>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</si>
  <si>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</si>
  <si>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</si>
  <si>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</si>
  <si>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</si>
  <si>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</si>
  <si>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</si>
  <si>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</si>
  <si>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</si>
  <si>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</si>
  <si>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</si>
  <si>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</si>
  <si>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</si>
  <si>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</si>
  <si>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</si>
  <si>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</si>
  <si>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</si>
  <si>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</si>
  <si>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</si>
  <si>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</si>
  <si>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</si>
  <si>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</si>
  <si>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</si>
  <si>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</si>
  <si>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</si>
  <si>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</si>
  <si>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</si>
  <si>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</si>
  <si>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</si>
  <si>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</si>
  <si>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</si>
  <si>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</si>
  <si>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</si>
  <si>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</si>
  <si>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</si>
  <si>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</si>
  <si>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</si>
  <si>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</si>
  <si>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第 9 页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</si>
</sst>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;;"/>
    <numFmt numFmtId="177" formatCode="#,##0.00_ ;\-#,##0.00;;"/>
    <numFmt numFmtId="178" formatCode="#,##0.00_ ;\-#,##0.00"/>
  </numFmts>
  <fonts count="29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27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b/>
      <sz val="16"/>
      <color indexed="8"/>
      <name val="华文中宋"/>
      <charset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"/>
    </font>
    <font>
      <sz val="12"/>
      <name val="宋体"/>
      <charset val="1"/>
    </font>
    <font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4" borderId="2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1" fillId="7" borderId="20" applyNumberFormat="0" applyAlignment="0" applyProtection="0">
      <alignment vertical="center"/>
    </xf>
    <xf numFmtId="0" fontId="23" fillId="27" borderId="2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vertical="center" wrapText="1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left" vertical="center" wrapText="1"/>
    </xf>
    <xf numFmtId="49" fontId="3" fillId="2" borderId="2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horizontal="center" vertical="center"/>
    </xf>
    <xf numFmtId="177" fontId="3" fillId="2" borderId="5" xfId="49" applyNumberFormat="1" applyFont="1" applyFill="1" applyBorder="1" applyAlignment="1">
      <alignment horizontal="right" vertical="center"/>
    </xf>
    <xf numFmtId="177" fontId="3" fillId="3" borderId="6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horizontal="left" vertical="center" wrapText="1"/>
    </xf>
    <xf numFmtId="49" fontId="3" fillId="2" borderId="7" xfId="49" applyNumberFormat="1" applyFont="1" applyFill="1" applyBorder="1" applyAlignment="1">
      <alignment horizontal="center" vertical="center"/>
    </xf>
    <xf numFmtId="176" fontId="3" fillId="3" borderId="8" xfId="49" applyNumberFormat="1" applyFont="1" applyFill="1" applyBorder="1" applyAlignment="1">
      <alignment horizontal="right" vertical="center"/>
    </xf>
    <xf numFmtId="176" fontId="3" fillId="3" borderId="9" xfId="49" applyNumberFormat="1" applyFont="1" applyFill="1" applyBorder="1" applyAlignment="1">
      <alignment horizontal="right" vertical="center"/>
    </xf>
    <xf numFmtId="177" fontId="3" fillId="2" borderId="2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horizontal="left" vertical="center" wrapText="1"/>
    </xf>
    <xf numFmtId="49" fontId="3" fillId="2" borderId="8" xfId="49" applyNumberFormat="1" applyFont="1" applyFill="1" applyBorder="1" applyAlignment="1">
      <alignment horizontal="center" vertical="center" wrapText="1"/>
    </xf>
    <xf numFmtId="176" fontId="3" fillId="2" borderId="8" xfId="49" applyNumberFormat="1" applyFont="1" applyFill="1" applyBorder="1" applyAlignment="1">
      <alignment horizontal="right" vertical="center"/>
    </xf>
    <xf numFmtId="176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177" fontId="3" fillId="2" borderId="3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3" fillId="2" borderId="10" xfId="49" applyNumberFormat="1" applyFont="1" applyFill="1" applyBorder="1" applyAlignment="1">
      <alignment horizontal="center" vertical="center"/>
    </xf>
    <xf numFmtId="49" fontId="3" fillId="2" borderId="11" xfId="49" applyNumberFormat="1" applyFont="1" applyFill="1" applyBorder="1" applyAlignment="1">
      <alignment horizontal="left" vertical="center" wrapText="1"/>
    </xf>
    <xf numFmtId="49" fontId="3" fillId="2" borderId="10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horizontal="center" vertical="center" wrapText="1"/>
    </xf>
    <xf numFmtId="49" fontId="3" fillId="2" borderId="5" xfId="49" applyNumberFormat="1" applyFont="1" applyFill="1" applyBorder="1" applyAlignment="1">
      <alignment horizontal="center" vertical="center" wrapText="1"/>
    </xf>
    <xf numFmtId="49" fontId="3" fillId="2" borderId="7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left" vertical="center" wrapText="1"/>
    </xf>
    <xf numFmtId="49" fontId="3" fillId="2" borderId="8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177" fontId="3" fillId="3" borderId="8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177" fontId="3" fillId="2" borderId="8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left" vertical="center" wrapText="1"/>
    </xf>
    <xf numFmtId="49" fontId="3" fillId="2" borderId="6" xfId="49" applyNumberFormat="1" applyFont="1" applyFill="1" applyBorder="1" applyAlignment="1">
      <alignment horizontal="center" vertical="center" wrapText="1"/>
    </xf>
    <xf numFmtId="176" fontId="3" fillId="2" borderId="6" xfId="49" applyNumberFormat="1" applyFont="1" applyFill="1" applyBorder="1" applyAlignment="1">
      <alignment horizontal="right" vertical="center"/>
    </xf>
    <xf numFmtId="177" fontId="3" fillId="3" borderId="9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vertical="center"/>
    </xf>
    <xf numFmtId="0" fontId="3" fillId="2" borderId="13" xfId="49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5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Border="1" applyAlignment="1">
      <alignment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14" xfId="49" applyNumberFormat="1" applyFont="1" applyFill="1" applyBorder="1" applyAlignment="1">
      <alignment horizontal="right" vertical="center"/>
    </xf>
    <xf numFmtId="0" fontId="6" fillId="0" borderId="8" xfId="49" applyFont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49" fontId="3" fillId="2" borderId="10" xfId="49" applyNumberFormat="1" applyFont="1" applyFill="1" applyBorder="1" applyAlignment="1">
      <alignment vertical="center"/>
    </xf>
    <xf numFmtId="178" fontId="3" fillId="2" borderId="8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vertical="center"/>
    </xf>
    <xf numFmtId="178" fontId="3" fillId="2" borderId="6" xfId="49" applyNumberFormat="1" applyFont="1" applyFill="1" applyBorder="1" applyAlignment="1">
      <alignment horizontal="right" vertical="center"/>
    </xf>
    <xf numFmtId="49" fontId="3" fillId="2" borderId="15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177" fontId="3" fillId="2" borderId="18" xfId="49" applyNumberFormat="1" applyFont="1" applyFill="1" applyBorder="1" applyAlignment="1">
      <alignment horizontal="right" vertical="center"/>
    </xf>
    <xf numFmtId="177" fontId="3" fillId="2" borderId="7" xfId="49" applyNumberFormat="1" applyFont="1" applyFill="1" applyBorder="1" applyAlignment="1">
      <alignment horizontal="right" vertical="center"/>
    </xf>
    <xf numFmtId="178" fontId="3" fillId="3" borderId="5" xfId="49" applyNumberFormat="1" applyFont="1" applyFill="1" applyBorder="1" applyAlignment="1">
      <alignment horizontal="right" vertical="center"/>
    </xf>
    <xf numFmtId="178" fontId="3" fillId="3" borderId="8" xfId="49" applyNumberFormat="1" applyFont="1" applyFill="1" applyBorder="1" applyAlignment="1">
      <alignment horizontal="right" vertical="center"/>
    </xf>
    <xf numFmtId="49" fontId="3" fillId="2" borderId="0" xfId="49" applyNumberFormat="1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13" xfId="49" applyFont="1" applyFill="1" applyBorder="1" applyAlignment="1">
      <alignment horizontal="right" vertical="center"/>
    </xf>
    <xf numFmtId="0" fontId="8" fillId="2" borderId="0" xfId="49" applyFont="1" applyFill="1"/>
    <xf numFmtId="49" fontId="9" fillId="2" borderId="0" xfId="49" applyNumberFormat="1" applyFont="1" applyFill="1"/>
    <xf numFmtId="49" fontId="9" fillId="2" borderId="14" xfId="49" applyNumberFormat="1" applyFont="1" applyFill="1" applyBorder="1"/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8" xfId="49" applyNumberFormat="1" applyFont="1" applyFill="1" applyBorder="1" applyAlignment="1">
      <alignment horizontal="center" vertical="center" wrapText="1"/>
    </xf>
    <xf numFmtId="49" fontId="4" fillId="2" borderId="16" xfId="49" applyNumberFormat="1" applyFont="1" applyFill="1" applyBorder="1" applyAlignment="1">
      <alignment horizontal="center" vertical="center" wrapText="1"/>
    </xf>
    <xf numFmtId="49" fontId="3" fillId="2" borderId="19" xfId="49" applyNumberFormat="1" applyFont="1" applyFill="1" applyBorder="1" applyAlignment="1">
      <alignment horizontal="left" vertical="center"/>
    </xf>
    <xf numFmtId="177" fontId="3" fillId="3" borderId="2" xfId="49" applyNumberFormat="1" applyFont="1" applyFill="1" applyBorder="1" applyAlignment="1">
      <alignment horizontal="right" vertical="center"/>
    </xf>
    <xf numFmtId="177" fontId="3" fillId="3" borderId="11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9" fillId="2" borderId="0" xfId="49" applyFont="1" applyFill="1"/>
    <xf numFmtId="49" fontId="3" fillId="2" borderId="0" xfId="49" applyNumberFormat="1" applyFont="1" applyFill="1" applyAlignment="1">
      <alignment horizontal="right"/>
    </xf>
    <xf numFmtId="177" fontId="3" fillId="3" borderId="5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pane topLeftCell="B5" activePane="bottomRight" state="frozen"/>
      <selection activeCell="A4" sqref="A4"/>
    </sheetView>
  </sheetViews>
  <sheetFormatPr defaultColWidth="8" defaultRowHeight="14.25"/>
  <cols>
    <col min="1" max="1" width="39.6583333333333" style="1"/>
    <col min="2" max="2" width="22.0833333333333" style="1"/>
    <col min="3" max="3" width="15.0583333333333" style="1"/>
    <col min="4" max="4" width="15.9333333333333" style="1"/>
    <col min="5" max="5" width="18.45" style="1"/>
    <col min="6" max="6" width="19.95" style="1"/>
    <col min="7" max="8" width="14.8083333333333" style="1"/>
    <col min="9" max="9" width="15.6833333333333" style="1"/>
  </cols>
  <sheetData>
    <row r="1" ht="42.75" customHeight="1" spans="1:9">
      <c r="A1" s="51" t="s">
        <v>0</v>
      </c>
      <c r="B1" s="52"/>
      <c r="C1" s="52"/>
      <c r="D1" s="81"/>
      <c r="E1" s="52"/>
      <c r="F1" s="52"/>
      <c r="G1" s="52"/>
      <c r="H1" s="52"/>
      <c r="I1" s="52"/>
    </row>
    <row r="2" ht="18.75" customHeight="1" spans="1:9">
      <c r="A2" s="78"/>
      <c r="B2" s="78"/>
      <c r="C2" s="78"/>
      <c r="D2" s="82"/>
      <c r="E2" s="78"/>
      <c r="F2" s="78"/>
      <c r="G2" s="78"/>
      <c r="H2" s="78"/>
      <c r="I2" s="93" t="s">
        <v>1</v>
      </c>
    </row>
    <row r="3" ht="18.75" customHeight="1" spans="1:9">
      <c r="A3" s="4" t="s">
        <v>2</v>
      </c>
      <c r="B3" s="4"/>
      <c r="C3" s="58"/>
      <c r="D3" s="83"/>
      <c r="E3" s="4"/>
      <c r="F3" s="4"/>
      <c r="G3" s="4"/>
      <c r="H3" s="4"/>
      <c r="I3" s="7" t="s">
        <v>3</v>
      </c>
    </row>
    <row r="4" ht="37.5" customHeight="1" spans="1:9">
      <c r="A4" s="9" t="s">
        <v>4</v>
      </c>
      <c r="B4" s="84" t="s">
        <v>5</v>
      </c>
      <c r="C4" s="85" t="s">
        <v>6</v>
      </c>
      <c r="D4" s="85" t="s">
        <v>7</v>
      </c>
      <c r="E4" s="86" t="s">
        <v>8</v>
      </c>
      <c r="F4" s="8" t="s">
        <v>9</v>
      </c>
      <c r="G4" s="8" t="s">
        <v>10</v>
      </c>
      <c r="H4" s="8" t="s">
        <v>11</v>
      </c>
      <c r="I4" s="84" t="s">
        <v>12</v>
      </c>
    </row>
    <row r="5" ht="25.5" customHeight="1" spans="1:9">
      <c r="A5" s="87" t="s">
        <v>13</v>
      </c>
      <c r="B5" s="88">
        <f>C5+D5+E5+F5+G5+H5+I5</f>
        <v>40050000</v>
      </c>
      <c r="C5" s="89">
        <v>0</v>
      </c>
      <c r="D5" s="89">
        <v>0</v>
      </c>
      <c r="E5" s="88">
        <v>40050000</v>
      </c>
      <c r="F5" s="88">
        <v>0</v>
      </c>
      <c r="G5" s="88">
        <v>0</v>
      </c>
      <c r="H5" s="88">
        <v>0</v>
      </c>
      <c r="I5" s="94">
        <v>0</v>
      </c>
    </row>
    <row r="6" ht="25.5" customHeight="1" spans="1:9">
      <c r="A6" s="90" t="s">
        <v>14</v>
      </c>
      <c r="B6" s="88">
        <f>C6+D6+E6+F6+G6+H6+I6</f>
        <v>12140000</v>
      </c>
      <c r="C6" s="88">
        <v>0</v>
      </c>
      <c r="D6" s="88">
        <v>0</v>
      </c>
      <c r="E6" s="88">
        <v>12140000</v>
      </c>
      <c r="F6" s="88">
        <v>0</v>
      </c>
      <c r="G6" s="88">
        <v>0</v>
      </c>
      <c r="H6" s="88">
        <v>0</v>
      </c>
      <c r="I6" s="94">
        <v>0</v>
      </c>
    </row>
    <row r="7" ht="25.5" customHeight="1" spans="1:9">
      <c r="A7" s="90" t="s">
        <v>15</v>
      </c>
      <c r="B7" s="88">
        <f>C7+D7+E7+F7+G7+H7+I7</f>
        <v>27190000</v>
      </c>
      <c r="C7" s="88">
        <v>0</v>
      </c>
      <c r="D7" s="88">
        <v>0</v>
      </c>
      <c r="E7" s="88">
        <v>27190000</v>
      </c>
      <c r="F7" s="88">
        <v>0</v>
      </c>
      <c r="G7" s="88">
        <v>0</v>
      </c>
      <c r="H7" s="88">
        <v>0</v>
      </c>
      <c r="I7" s="94">
        <v>0</v>
      </c>
    </row>
    <row r="8" ht="25.5" customHeight="1" spans="1:9">
      <c r="A8" s="70" t="s">
        <v>16</v>
      </c>
      <c r="B8" s="88">
        <f>C8+D8+E8+F8+G8+H8+I8</f>
        <v>20000</v>
      </c>
      <c r="C8" s="88">
        <v>0</v>
      </c>
      <c r="D8" s="88">
        <v>0</v>
      </c>
      <c r="E8" s="88">
        <v>20000</v>
      </c>
      <c r="F8" s="88">
        <v>0</v>
      </c>
      <c r="G8" s="88">
        <v>0</v>
      </c>
      <c r="H8" s="88">
        <v>0</v>
      </c>
      <c r="I8" s="94">
        <v>0</v>
      </c>
    </row>
    <row r="9" ht="25.5" customHeight="1" spans="1:9">
      <c r="A9" s="70" t="s">
        <v>17</v>
      </c>
      <c r="B9" s="88">
        <f>C9+D9</f>
        <v>0</v>
      </c>
      <c r="C9" s="88">
        <v>0</v>
      </c>
      <c r="D9" s="88">
        <v>0</v>
      </c>
      <c r="E9" s="91"/>
      <c r="F9" s="88"/>
      <c r="G9" s="88"/>
      <c r="H9" s="88"/>
      <c r="I9" s="88"/>
    </row>
    <row r="10" ht="25.5" customHeight="1" spans="1:9">
      <c r="A10" s="70" t="s">
        <v>18</v>
      </c>
      <c r="B10" s="88">
        <f>C10+D10+E10+F10+I10</f>
        <v>700000</v>
      </c>
      <c r="C10" s="88">
        <v>0</v>
      </c>
      <c r="D10" s="88">
        <v>0</v>
      </c>
      <c r="E10" s="88">
        <v>700000</v>
      </c>
      <c r="F10" s="88">
        <v>0</v>
      </c>
      <c r="G10" s="88"/>
      <c r="H10" s="88"/>
      <c r="I10" s="88">
        <v>0</v>
      </c>
    </row>
    <row r="11" ht="25.5" customHeight="1" spans="1:9">
      <c r="A11" s="70" t="s">
        <v>19</v>
      </c>
      <c r="B11" s="88">
        <f>C11+D11+E11+F11+G11+H11+I11</f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</row>
    <row r="12" ht="25.5" customHeight="1" spans="1:9">
      <c r="A12" s="70" t="s">
        <v>20</v>
      </c>
      <c r="B12" s="88">
        <f>C12</f>
        <v>0</v>
      </c>
      <c r="C12" s="88">
        <v>0</v>
      </c>
      <c r="D12" s="88"/>
      <c r="E12" s="88"/>
      <c r="F12" s="88"/>
      <c r="G12" s="88"/>
      <c r="H12" s="88"/>
      <c r="I12" s="88"/>
    </row>
    <row r="13" ht="25.5" customHeight="1" spans="1:9">
      <c r="A13" s="70" t="s">
        <v>21</v>
      </c>
      <c r="B13" s="88">
        <f>C13</f>
        <v>0</v>
      </c>
      <c r="C13" s="88">
        <v>0</v>
      </c>
      <c r="D13" s="88"/>
      <c r="E13" s="88"/>
      <c r="F13" s="88"/>
      <c r="G13" s="88"/>
      <c r="H13" s="88"/>
      <c r="I13" s="88"/>
    </row>
    <row r="14" ht="25.5" customHeight="1" spans="1:9">
      <c r="A14" s="90" t="s">
        <v>22</v>
      </c>
      <c r="B14" s="88">
        <f>C14+D14+E14+F14+G14+H14+I14</f>
        <v>40050000</v>
      </c>
      <c r="C14" s="88">
        <v>0</v>
      </c>
      <c r="D14" s="88">
        <v>0</v>
      </c>
      <c r="E14" s="88">
        <v>40050000</v>
      </c>
      <c r="F14" s="88">
        <v>0</v>
      </c>
      <c r="G14" s="88">
        <v>0</v>
      </c>
      <c r="H14" s="88">
        <v>0</v>
      </c>
      <c r="I14" s="88">
        <v>0</v>
      </c>
    </row>
    <row r="15" ht="25.5" customHeight="1" spans="1:9">
      <c r="A15" s="90" t="s">
        <v>23</v>
      </c>
      <c r="B15" s="88">
        <f>C15+D15+E15+F15+G15+H15+I15</f>
        <v>36950000</v>
      </c>
      <c r="C15" s="88">
        <v>0</v>
      </c>
      <c r="D15" s="88">
        <v>0</v>
      </c>
      <c r="E15" s="88">
        <v>36950000</v>
      </c>
      <c r="F15" s="88">
        <v>0</v>
      </c>
      <c r="G15" s="88">
        <v>0</v>
      </c>
      <c r="H15" s="88">
        <v>0</v>
      </c>
      <c r="I15" s="88">
        <v>0</v>
      </c>
    </row>
    <row r="16" ht="25.5" customHeight="1" spans="1:9">
      <c r="A16" s="90" t="s">
        <v>24</v>
      </c>
      <c r="B16" s="88">
        <f>C16+D16+E16+F16+I16</f>
        <v>2700000</v>
      </c>
      <c r="C16" s="88">
        <v>0</v>
      </c>
      <c r="D16" s="88">
        <v>0</v>
      </c>
      <c r="E16" s="88">
        <v>2700000</v>
      </c>
      <c r="F16" s="88">
        <v>0</v>
      </c>
      <c r="G16" s="88"/>
      <c r="H16" s="88"/>
      <c r="I16" s="88">
        <v>0</v>
      </c>
    </row>
    <row r="17" ht="25.5" customHeight="1" spans="1:9">
      <c r="A17" s="70" t="s">
        <v>25</v>
      </c>
      <c r="B17" s="88">
        <f>C17+D17+E17+F17+G17+H17+I17</f>
        <v>400000</v>
      </c>
      <c r="C17" s="88">
        <v>0</v>
      </c>
      <c r="D17" s="88">
        <v>0</v>
      </c>
      <c r="E17" s="88">
        <v>400000</v>
      </c>
      <c r="F17" s="88">
        <v>0</v>
      </c>
      <c r="G17" s="88">
        <v>0</v>
      </c>
      <c r="H17" s="88">
        <v>0</v>
      </c>
      <c r="I17" s="88">
        <v>0</v>
      </c>
    </row>
    <row r="18" ht="25.5" customHeight="1" spans="1:9">
      <c r="A18" s="70" t="s">
        <v>26</v>
      </c>
      <c r="B18" s="88">
        <f>C18</f>
        <v>0</v>
      </c>
      <c r="C18" s="88">
        <v>0</v>
      </c>
      <c r="D18" s="88"/>
      <c r="E18" s="88"/>
      <c r="F18" s="88"/>
      <c r="G18" s="88"/>
      <c r="H18" s="88"/>
      <c r="I18" s="88"/>
    </row>
    <row r="19" ht="25.5" customHeight="1" spans="1:9">
      <c r="A19" s="70" t="s">
        <v>27</v>
      </c>
      <c r="B19" s="88">
        <f>C19</f>
        <v>0</v>
      </c>
      <c r="C19" s="88">
        <v>0</v>
      </c>
      <c r="D19" s="88"/>
      <c r="E19" s="88"/>
      <c r="F19" s="88"/>
      <c r="G19" s="88"/>
      <c r="H19" s="88"/>
      <c r="I19" s="88"/>
    </row>
    <row r="20" ht="25.5" customHeight="1" spans="1:9">
      <c r="A20" s="87" t="s">
        <v>28</v>
      </c>
      <c r="B20" s="88">
        <f>C20+D20+E20+F20+G20+H20+I20</f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94">
        <v>0</v>
      </c>
    </row>
    <row r="21" ht="25.5" customHeight="1" spans="1:9">
      <c r="A21" s="90" t="s">
        <v>29</v>
      </c>
      <c r="B21" s="88">
        <f>C21+D21+E21+F21+G21+H21+I21</f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94">
        <v>0</v>
      </c>
    </row>
    <row r="22" ht="25.5" customHeight="1" spans="1:9">
      <c r="A22" s="82"/>
      <c r="B22" s="79"/>
      <c r="C22" s="79"/>
      <c r="D22" s="92"/>
      <c r="E22" s="79"/>
      <c r="F22" s="79"/>
      <c r="G22" s="79"/>
      <c r="H22" s="79"/>
      <c r="I22" s="95" t="s">
        <v>30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topLeftCell="B5" activePane="bottomRight" state="frozen"/>
      <selection activeCell="A4" sqref="A4"/>
    </sheetView>
  </sheetViews>
  <sheetFormatPr defaultColWidth="8" defaultRowHeight="14.25" outlineLevelCol="7"/>
  <cols>
    <col min="1" max="1" width="11.625" customWidth="1"/>
    <col min="2" max="2" width="27.6083333333333" style="1"/>
    <col min="3" max="3" width="19" style="1" customWidth="1"/>
    <col min="4" max="4" width="18.625" style="1" customWidth="1"/>
    <col min="5" max="5" width="13" style="1" customWidth="1"/>
    <col min="6" max="6" width="24.5" style="1" customWidth="1"/>
    <col min="7" max="7" width="19.125" style="1" customWidth="1"/>
    <col min="8" max="8" width="18.125" style="1" customWidth="1"/>
  </cols>
  <sheetData>
    <row r="1" ht="45" customHeight="1" spans="2:8">
      <c r="B1" s="51" t="s">
        <v>31</v>
      </c>
      <c r="C1" s="52"/>
      <c r="D1" s="52"/>
      <c r="E1" s="52"/>
      <c r="F1" s="52"/>
      <c r="G1" s="52"/>
      <c r="H1" s="52"/>
    </row>
    <row r="2" ht="19.5" customHeight="1" spans="2:8">
      <c r="B2" s="53"/>
      <c r="C2" s="53"/>
      <c r="D2" s="53"/>
      <c r="E2" s="53"/>
      <c r="F2" s="53"/>
      <c r="G2" s="54"/>
      <c r="H2" s="55" t="s">
        <v>32</v>
      </c>
    </row>
    <row r="3" ht="19.5" customHeight="1" spans="1:8">
      <c r="A3" s="56" t="s">
        <v>2</v>
      </c>
      <c r="B3" s="56"/>
      <c r="C3" s="57"/>
      <c r="D3" s="57"/>
      <c r="E3" s="58"/>
      <c r="F3" s="58"/>
      <c r="G3" s="59"/>
      <c r="H3" s="59" t="s">
        <v>3</v>
      </c>
    </row>
    <row r="4" ht="27" customHeight="1" spans="1:8">
      <c r="A4" s="60" t="s">
        <v>33</v>
      </c>
      <c r="B4" s="61" t="s">
        <v>4</v>
      </c>
      <c r="C4" s="61" t="s">
        <v>34</v>
      </c>
      <c r="D4" s="61" t="s">
        <v>35</v>
      </c>
      <c r="E4" s="60" t="s">
        <v>33</v>
      </c>
      <c r="F4" s="61" t="s">
        <v>4</v>
      </c>
      <c r="G4" s="61" t="s">
        <v>34</v>
      </c>
      <c r="H4" s="61" t="s">
        <v>35</v>
      </c>
    </row>
    <row r="5" ht="27" customHeight="1" spans="1:8">
      <c r="A5" s="62">
        <v>1021101</v>
      </c>
      <c r="B5" s="37" t="s">
        <v>36</v>
      </c>
      <c r="C5" s="41">
        <v>14653570.4</v>
      </c>
      <c r="D5" s="41">
        <v>12140000</v>
      </c>
      <c r="E5" s="62">
        <v>2091101</v>
      </c>
      <c r="F5" s="63" t="s">
        <v>37</v>
      </c>
      <c r="G5" s="64">
        <v>36078570.4</v>
      </c>
      <c r="H5" s="64">
        <v>36950000</v>
      </c>
    </row>
    <row r="6" ht="27" customHeight="1" spans="1:8">
      <c r="A6" s="62">
        <v>1021102</v>
      </c>
      <c r="B6" s="37" t="s">
        <v>38</v>
      </c>
      <c r="C6" s="41">
        <v>38790160.88</v>
      </c>
      <c r="D6" s="41">
        <v>27190000</v>
      </c>
      <c r="E6" s="62">
        <v>2091199</v>
      </c>
      <c r="F6" s="63" t="s">
        <v>39</v>
      </c>
      <c r="G6" s="64">
        <v>740000</v>
      </c>
      <c r="H6" s="64">
        <v>2700000</v>
      </c>
    </row>
    <row r="7" ht="27" customHeight="1" spans="1:8">
      <c r="A7" s="62"/>
      <c r="B7" s="37" t="s">
        <v>40</v>
      </c>
      <c r="C7" s="41">
        <v>36900160.88</v>
      </c>
      <c r="D7" s="41">
        <v>25140000</v>
      </c>
      <c r="E7" s="62">
        <v>2091199</v>
      </c>
      <c r="F7" s="65" t="s">
        <v>41</v>
      </c>
      <c r="G7" s="66">
        <v>170000</v>
      </c>
      <c r="H7" s="66">
        <v>400000</v>
      </c>
    </row>
    <row r="8" ht="27" customHeight="1" spans="1:8">
      <c r="A8" s="62">
        <v>1021103</v>
      </c>
      <c r="B8" s="37" t="s">
        <v>42</v>
      </c>
      <c r="C8" s="41">
        <v>65000</v>
      </c>
      <c r="D8" s="41">
        <v>20000</v>
      </c>
      <c r="E8" s="62"/>
      <c r="F8" s="67" t="s">
        <v>43</v>
      </c>
      <c r="G8" s="67" t="s">
        <v>43</v>
      </c>
      <c r="H8" s="68" t="s">
        <v>43</v>
      </c>
    </row>
    <row r="9" ht="27" customHeight="1" spans="1:8">
      <c r="A9" s="62">
        <v>1021199</v>
      </c>
      <c r="B9" s="28" t="s">
        <v>44</v>
      </c>
      <c r="C9" s="41">
        <v>380000</v>
      </c>
      <c r="D9" s="41">
        <v>700000</v>
      </c>
      <c r="E9" s="62"/>
      <c r="F9" s="67" t="s">
        <v>43</v>
      </c>
      <c r="G9" s="67" t="s">
        <v>43</v>
      </c>
      <c r="H9" s="68" t="s">
        <v>43</v>
      </c>
    </row>
    <row r="10" ht="27" customHeight="1" spans="1:8">
      <c r="A10" s="62"/>
      <c r="B10" s="37" t="s">
        <v>45</v>
      </c>
      <c r="C10" s="41">
        <v>0</v>
      </c>
      <c r="D10" s="41">
        <v>0</v>
      </c>
      <c r="E10" s="62"/>
      <c r="F10" s="67" t="s">
        <v>43</v>
      </c>
      <c r="G10" s="67" t="s">
        <v>43</v>
      </c>
      <c r="H10" s="68" t="s">
        <v>43</v>
      </c>
    </row>
    <row r="11" ht="27" customHeight="1" spans="1:8">
      <c r="A11" s="62"/>
      <c r="B11" s="37" t="s">
        <v>46</v>
      </c>
      <c r="C11" s="41">
        <v>0</v>
      </c>
      <c r="D11" s="41">
        <v>0</v>
      </c>
      <c r="E11" s="62"/>
      <c r="F11" s="67" t="s">
        <v>43</v>
      </c>
      <c r="G11" s="67" t="s">
        <v>43</v>
      </c>
      <c r="H11" s="69" t="s">
        <v>43</v>
      </c>
    </row>
    <row r="12" ht="27" customHeight="1" spans="1:8">
      <c r="A12" s="62"/>
      <c r="B12" s="37" t="s">
        <v>47</v>
      </c>
      <c r="C12" s="39">
        <f>C5+C6+C8+C9+C10</f>
        <v>53888731.28</v>
      </c>
      <c r="D12" s="39">
        <f>D5+D6+D8+D9+D10</f>
        <v>40050000</v>
      </c>
      <c r="E12" s="62"/>
      <c r="F12" s="70" t="s">
        <v>48</v>
      </c>
      <c r="G12" s="71">
        <f>G5+G6+G7</f>
        <v>36988570.4</v>
      </c>
      <c r="H12" s="72">
        <f>H5+H6+H7</f>
        <v>40050000</v>
      </c>
    </row>
    <row r="13" ht="27" customHeight="1" spans="1:8">
      <c r="A13" s="62"/>
      <c r="B13" s="37" t="s">
        <v>49</v>
      </c>
      <c r="C13" s="41">
        <v>0</v>
      </c>
      <c r="D13" s="41">
        <v>0</v>
      </c>
      <c r="E13" s="62"/>
      <c r="F13" s="73" t="s">
        <v>50</v>
      </c>
      <c r="G13" s="42">
        <v>0</v>
      </c>
      <c r="H13" s="15">
        <v>0</v>
      </c>
    </row>
    <row r="14" ht="27" customHeight="1" spans="1:8">
      <c r="A14" s="62"/>
      <c r="B14" s="37" t="s">
        <v>51</v>
      </c>
      <c r="C14" s="41">
        <v>0</v>
      </c>
      <c r="D14" s="41">
        <v>0</v>
      </c>
      <c r="E14" s="62"/>
      <c r="F14" s="73" t="s">
        <v>52</v>
      </c>
      <c r="G14" s="74">
        <v>0</v>
      </c>
      <c r="H14" s="75">
        <v>0</v>
      </c>
    </row>
    <row r="15" ht="27" customHeight="1" spans="1:8">
      <c r="A15" s="62"/>
      <c r="B15" s="37" t="s">
        <v>53</v>
      </c>
      <c r="C15" s="39">
        <f>C12+C13+C14</f>
        <v>53888731.28</v>
      </c>
      <c r="D15" s="39">
        <f>D12+D13+D14</f>
        <v>40050000</v>
      </c>
      <c r="E15" s="62"/>
      <c r="F15" s="70" t="s">
        <v>54</v>
      </c>
      <c r="G15" s="76">
        <f>G12+G13+G14</f>
        <v>36988570.4</v>
      </c>
      <c r="H15" s="77">
        <f>H12+H13+H14</f>
        <v>40050000</v>
      </c>
    </row>
    <row r="16" ht="27" customHeight="1" spans="1:8">
      <c r="A16" s="62"/>
      <c r="B16" s="29" t="s">
        <v>43</v>
      </c>
      <c r="C16" s="29" t="s">
        <v>43</v>
      </c>
      <c r="D16" s="29" t="s">
        <v>43</v>
      </c>
      <c r="E16" s="62"/>
      <c r="F16" s="70" t="s">
        <v>55</v>
      </c>
      <c r="G16" s="76">
        <f>C15-G15</f>
        <v>16900160.88</v>
      </c>
      <c r="H16" s="77">
        <f>D15-H15</f>
        <v>0</v>
      </c>
    </row>
    <row r="17" ht="27" customHeight="1" spans="1:8">
      <c r="A17" s="62"/>
      <c r="B17" s="37" t="s">
        <v>56</v>
      </c>
      <c r="C17" s="41">
        <v>-16900160.88</v>
      </c>
      <c r="D17" s="39">
        <f>G17</f>
        <v>0</v>
      </c>
      <c r="E17" s="62"/>
      <c r="F17" s="70" t="s">
        <v>57</v>
      </c>
      <c r="G17" s="76">
        <f>C17+G16</f>
        <v>0</v>
      </c>
      <c r="H17" s="77">
        <f>D17+H16</f>
        <v>0</v>
      </c>
    </row>
    <row r="18" ht="27" customHeight="1" spans="1:8">
      <c r="A18" s="62"/>
      <c r="B18" s="29" t="s">
        <v>58</v>
      </c>
      <c r="C18" s="39">
        <f>C15+C17</f>
        <v>36988570.4</v>
      </c>
      <c r="D18" s="39">
        <f>D15+D17</f>
        <v>40050000</v>
      </c>
      <c r="E18" s="62"/>
      <c r="F18" s="12" t="s">
        <v>58</v>
      </c>
      <c r="G18" s="76">
        <f>G15+G17</f>
        <v>36988570.4</v>
      </c>
      <c r="H18" s="77">
        <f>H15+H17</f>
        <v>40050000</v>
      </c>
    </row>
    <row r="19" ht="27" customHeight="1" spans="2:8">
      <c r="B19" s="78"/>
      <c r="C19" s="79"/>
      <c r="D19" s="79"/>
      <c r="E19" s="79"/>
      <c r="F19" s="78"/>
      <c r="G19" s="79"/>
      <c r="H19" s="80" t="s">
        <v>59</v>
      </c>
    </row>
  </sheetData>
  <mergeCells count="2">
    <mergeCell ref="B1:H1"/>
    <mergeCell ref="A3:B3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workbookViewId="0">
      <pane topLeftCell="D10" activePane="bottomRight" state="frozen"/>
      <selection activeCell="A3" sqref="A3"/>
    </sheetView>
  </sheetViews>
  <sheetFormatPr defaultColWidth="8" defaultRowHeight="14.25" outlineLevelCol="7"/>
  <cols>
    <col min="1" max="1" width="37.65" style="1"/>
    <col min="2" max="2" width="6.275" style="1"/>
    <col min="3" max="4" width="22.5916666666667" style="1"/>
    <col min="5" max="5" width="39.4" style="1"/>
    <col min="6" max="6" width="6.275" style="1"/>
    <col min="7" max="8" width="22.5916666666667" style="1"/>
  </cols>
  <sheetData>
    <row r="1" ht="45" customHeight="1" spans="1:8">
      <c r="A1" s="2" t="s">
        <v>60</v>
      </c>
      <c r="B1" s="3"/>
      <c r="C1" s="3"/>
      <c r="D1" s="3"/>
      <c r="E1" s="3"/>
      <c r="F1" s="3"/>
      <c r="G1" s="3"/>
      <c r="H1" s="3"/>
    </row>
    <row r="2" ht="19.5" customHeight="1" spans="1:8">
      <c r="A2" s="4" t="s">
        <v>2</v>
      </c>
      <c r="B2" s="5"/>
      <c r="C2" s="5"/>
      <c r="D2" s="6"/>
      <c r="E2" s="6"/>
      <c r="F2" s="6"/>
      <c r="G2" s="6"/>
      <c r="H2" s="7" t="s">
        <v>61</v>
      </c>
    </row>
    <row r="3" ht="27" customHeight="1" spans="1:8">
      <c r="A3" s="8" t="s">
        <v>4</v>
      </c>
      <c r="B3" s="8" t="s">
        <v>62</v>
      </c>
      <c r="C3" s="9" t="s">
        <v>34</v>
      </c>
      <c r="D3" s="9" t="s">
        <v>35</v>
      </c>
      <c r="E3" s="9" t="s">
        <v>4</v>
      </c>
      <c r="F3" s="10" t="s">
        <v>62</v>
      </c>
      <c r="G3" s="9" t="s">
        <v>34</v>
      </c>
      <c r="H3" s="10" t="s">
        <v>35</v>
      </c>
    </row>
    <row r="4" ht="27" customHeight="1" spans="1:8">
      <c r="A4" s="11" t="s">
        <v>63</v>
      </c>
      <c r="B4" s="12" t="s">
        <v>43</v>
      </c>
      <c r="C4" s="13" t="s">
        <v>43</v>
      </c>
      <c r="D4" s="13" t="s">
        <v>43</v>
      </c>
      <c r="E4" s="11" t="s">
        <v>64</v>
      </c>
      <c r="F4" s="14" t="s">
        <v>65</v>
      </c>
      <c r="G4" s="15">
        <v>0</v>
      </c>
      <c r="H4" s="16">
        <f>G7</f>
        <v>0</v>
      </c>
    </row>
    <row r="5" ht="27" customHeight="1" spans="1:8">
      <c r="A5" s="17" t="s">
        <v>66</v>
      </c>
      <c r="B5" s="18" t="s">
        <v>67</v>
      </c>
      <c r="C5" s="19">
        <f>C6+C8+C9</f>
        <v>0</v>
      </c>
      <c r="D5" s="20">
        <f>D6+D8+D9</f>
        <v>0</v>
      </c>
      <c r="E5" s="11" t="s">
        <v>68</v>
      </c>
      <c r="F5" s="14" t="s">
        <v>65</v>
      </c>
      <c r="G5" s="21">
        <v>0</v>
      </c>
      <c r="H5" s="21">
        <v>0</v>
      </c>
    </row>
    <row r="6" ht="27" customHeight="1" spans="1:8">
      <c r="A6" s="22" t="s">
        <v>69</v>
      </c>
      <c r="B6" s="23" t="s">
        <v>67</v>
      </c>
      <c r="C6" s="24">
        <v>0</v>
      </c>
      <c r="D6" s="25">
        <v>0</v>
      </c>
      <c r="E6" s="11" t="s">
        <v>70</v>
      </c>
      <c r="F6" s="26" t="s">
        <v>71</v>
      </c>
      <c r="G6" s="27">
        <v>0</v>
      </c>
      <c r="H6" s="27">
        <v>0</v>
      </c>
    </row>
    <row r="7" ht="27" customHeight="1" spans="1:8">
      <c r="A7" s="28" t="s">
        <v>72</v>
      </c>
      <c r="B7" s="29" t="s">
        <v>67</v>
      </c>
      <c r="C7" s="24">
        <v>0</v>
      </c>
      <c r="D7" s="25">
        <v>0</v>
      </c>
      <c r="E7" s="11" t="s">
        <v>73</v>
      </c>
      <c r="F7" s="30" t="s">
        <v>65</v>
      </c>
      <c r="G7" s="16">
        <f>G4-G5+G6</f>
        <v>0</v>
      </c>
      <c r="H7" s="16">
        <f>H4-H5+H6</f>
        <v>0</v>
      </c>
    </row>
    <row r="8" ht="27" customHeight="1" spans="1:8">
      <c r="A8" s="31" t="s">
        <v>74</v>
      </c>
      <c r="B8" s="32" t="s">
        <v>67</v>
      </c>
      <c r="C8" s="24">
        <v>0</v>
      </c>
      <c r="D8" s="25">
        <v>0</v>
      </c>
      <c r="E8" s="11" t="s">
        <v>75</v>
      </c>
      <c r="F8" s="14" t="s">
        <v>65</v>
      </c>
      <c r="G8" s="21">
        <v>0</v>
      </c>
      <c r="H8" s="21">
        <v>0</v>
      </c>
    </row>
    <row r="9" ht="27" customHeight="1" spans="1:8">
      <c r="A9" s="11" t="s">
        <v>76</v>
      </c>
      <c r="B9" s="33" t="s">
        <v>67</v>
      </c>
      <c r="C9" s="24">
        <v>0</v>
      </c>
      <c r="D9" s="25">
        <v>0</v>
      </c>
      <c r="E9" s="11" t="s">
        <v>77</v>
      </c>
      <c r="F9" s="14" t="s">
        <v>65</v>
      </c>
      <c r="G9" s="21">
        <v>0</v>
      </c>
      <c r="H9" s="21">
        <v>0</v>
      </c>
    </row>
    <row r="10" ht="27" customHeight="1" spans="1:8">
      <c r="A10" s="11" t="s">
        <v>78</v>
      </c>
      <c r="B10" s="34" t="s">
        <v>67</v>
      </c>
      <c r="C10" s="24">
        <v>0</v>
      </c>
      <c r="D10" s="25">
        <v>0</v>
      </c>
      <c r="E10" s="17" t="s">
        <v>79</v>
      </c>
      <c r="F10" s="14" t="s">
        <v>43</v>
      </c>
      <c r="G10" s="13" t="s">
        <v>43</v>
      </c>
      <c r="H10" s="13" t="s">
        <v>43</v>
      </c>
    </row>
    <row r="11" ht="27" customHeight="1" spans="1:8">
      <c r="A11" s="17" t="s">
        <v>80</v>
      </c>
      <c r="B11" s="35" t="s">
        <v>67</v>
      </c>
      <c r="C11" s="24">
        <v>0</v>
      </c>
      <c r="D11" s="25">
        <v>0</v>
      </c>
      <c r="E11" s="36" t="s">
        <v>81</v>
      </c>
      <c r="F11" s="30" t="s">
        <v>67</v>
      </c>
      <c r="G11" s="24">
        <v>0</v>
      </c>
      <c r="H11" s="24">
        <v>0</v>
      </c>
    </row>
    <row r="12" ht="27" customHeight="1" spans="1:8">
      <c r="A12" s="22" t="s">
        <v>82</v>
      </c>
      <c r="B12" s="23" t="s">
        <v>67</v>
      </c>
      <c r="C12" s="24">
        <v>0</v>
      </c>
      <c r="D12" s="25">
        <v>0</v>
      </c>
      <c r="E12" s="31" t="s">
        <v>83</v>
      </c>
      <c r="F12" s="30" t="s">
        <v>67</v>
      </c>
      <c r="G12" s="24">
        <v>0</v>
      </c>
      <c r="H12" s="24">
        <v>0</v>
      </c>
    </row>
    <row r="13" ht="27" customHeight="1" spans="1:8">
      <c r="A13" s="37" t="s">
        <v>84</v>
      </c>
      <c r="B13" s="29" t="s">
        <v>67</v>
      </c>
      <c r="C13" s="24">
        <v>0</v>
      </c>
      <c r="D13" s="25">
        <v>0</v>
      </c>
      <c r="E13" s="11" t="s">
        <v>85</v>
      </c>
      <c r="F13" s="38" t="s">
        <v>86</v>
      </c>
      <c r="G13" s="39">
        <v>0</v>
      </c>
      <c r="H13" s="39">
        <v>0</v>
      </c>
    </row>
    <row r="14" ht="27" customHeight="1" spans="1:8">
      <c r="A14" s="31" t="s">
        <v>87</v>
      </c>
      <c r="B14" s="40" t="s">
        <v>43</v>
      </c>
      <c r="C14" s="14" t="s">
        <v>43</v>
      </c>
      <c r="D14" s="14" t="s">
        <v>43</v>
      </c>
      <c r="E14" s="11" t="s">
        <v>88</v>
      </c>
      <c r="F14" s="34" t="s">
        <v>86</v>
      </c>
      <c r="G14" s="16">
        <v>0</v>
      </c>
      <c r="H14" s="16">
        <v>0</v>
      </c>
    </row>
    <row r="15" ht="27" customHeight="1" spans="1:8">
      <c r="A15" s="17" t="s">
        <v>89</v>
      </c>
      <c r="B15" s="35" t="s">
        <v>65</v>
      </c>
      <c r="C15" s="41">
        <v>0</v>
      </c>
      <c r="D15" s="42">
        <v>0</v>
      </c>
      <c r="E15" s="17" t="s">
        <v>90</v>
      </c>
      <c r="F15" s="13" t="s">
        <v>43</v>
      </c>
      <c r="G15" s="13" t="s">
        <v>43</v>
      </c>
      <c r="H15" s="13" t="s">
        <v>43</v>
      </c>
    </row>
    <row r="16" ht="27" customHeight="1" spans="1:8">
      <c r="A16" s="22" t="s">
        <v>91</v>
      </c>
      <c r="B16" s="23" t="s">
        <v>65</v>
      </c>
      <c r="C16" s="41">
        <v>0</v>
      </c>
      <c r="D16" s="41">
        <v>0</v>
      </c>
      <c r="E16" s="22" t="s">
        <v>66</v>
      </c>
      <c r="F16" s="23" t="s">
        <v>67</v>
      </c>
      <c r="G16" s="19">
        <f>G17+G18</f>
        <v>1000</v>
      </c>
      <c r="H16" s="19">
        <f>H17+H18</f>
        <v>1005</v>
      </c>
    </row>
    <row r="17" ht="27" customHeight="1" spans="1:8">
      <c r="A17" s="37" t="s">
        <v>92</v>
      </c>
      <c r="B17" s="29" t="s">
        <v>65</v>
      </c>
      <c r="C17" s="41">
        <v>0</v>
      </c>
      <c r="D17" s="41">
        <v>0</v>
      </c>
      <c r="E17" s="22" t="s">
        <v>93</v>
      </c>
      <c r="F17" s="23" t="s">
        <v>67</v>
      </c>
      <c r="G17" s="24">
        <v>558</v>
      </c>
      <c r="H17" s="24">
        <v>492</v>
      </c>
    </row>
    <row r="18" ht="27" customHeight="1" spans="1:8">
      <c r="A18" s="31" t="s">
        <v>94</v>
      </c>
      <c r="B18" s="33" t="s">
        <v>95</v>
      </c>
      <c r="C18" s="39">
        <f>IF(C16=0,0,(C24+G6)/C16*100)</f>
        <v>0</v>
      </c>
      <c r="D18" s="39">
        <f>IF(D16=0,0,(D24+H6)/D16*100)</f>
        <v>0</v>
      </c>
      <c r="E18" s="22" t="s">
        <v>96</v>
      </c>
      <c r="F18" s="23" t="s">
        <v>67</v>
      </c>
      <c r="G18" s="24">
        <v>442</v>
      </c>
      <c r="H18" s="24">
        <v>513</v>
      </c>
    </row>
    <row r="19" ht="27" customHeight="1" spans="1:8">
      <c r="A19" s="11" t="s">
        <v>97</v>
      </c>
      <c r="B19" s="34" t="s">
        <v>95</v>
      </c>
      <c r="C19" s="41">
        <v>0</v>
      </c>
      <c r="D19" s="41">
        <v>0</v>
      </c>
      <c r="E19" s="43" t="s">
        <v>82</v>
      </c>
      <c r="F19" s="44" t="s">
        <v>67</v>
      </c>
      <c r="G19" s="45">
        <v>530</v>
      </c>
      <c r="H19" s="45">
        <v>492</v>
      </c>
    </row>
    <row r="20" ht="27" customHeight="1" spans="1:8">
      <c r="A20" s="11" t="s">
        <v>98</v>
      </c>
      <c r="B20" s="34" t="s">
        <v>95</v>
      </c>
      <c r="C20" s="41">
        <v>0</v>
      </c>
      <c r="D20" s="42">
        <v>0</v>
      </c>
      <c r="E20" s="11" t="s">
        <v>87</v>
      </c>
      <c r="F20" s="12" t="s">
        <v>43</v>
      </c>
      <c r="G20" s="13" t="s">
        <v>43</v>
      </c>
      <c r="H20" s="13" t="s">
        <v>43</v>
      </c>
    </row>
    <row r="21" ht="27" customHeight="1" spans="1:8">
      <c r="A21" s="11" t="s">
        <v>99</v>
      </c>
      <c r="B21" s="35" t="s">
        <v>95</v>
      </c>
      <c r="C21" s="41">
        <v>0</v>
      </c>
      <c r="D21" s="42">
        <v>0</v>
      </c>
      <c r="E21" s="11" t="s">
        <v>100</v>
      </c>
      <c r="F21" s="34" t="s">
        <v>65</v>
      </c>
      <c r="G21" s="41">
        <v>47323210</v>
      </c>
      <c r="H21" s="41">
        <v>44808212.88</v>
      </c>
    </row>
    <row r="22" ht="27" customHeight="1" spans="1:8">
      <c r="A22" s="11" t="s">
        <v>101</v>
      </c>
      <c r="B22" s="32" t="s">
        <v>86</v>
      </c>
      <c r="C22" s="39">
        <f>IF(C12=0,0,C16/C12)</f>
        <v>0</v>
      </c>
      <c r="D22" s="46">
        <f>IF(D12=0,0,D16/D12)</f>
        <v>0</v>
      </c>
      <c r="E22" s="11" t="s">
        <v>91</v>
      </c>
      <c r="F22" s="34" t="s">
        <v>65</v>
      </c>
      <c r="G22" s="41">
        <v>47323210</v>
      </c>
      <c r="H22" s="41">
        <v>44808212.88</v>
      </c>
    </row>
    <row r="23" ht="27" customHeight="1" spans="1:8">
      <c r="A23" s="17" t="s">
        <v>102</v>
      </c>
      <c r="B23" s="38" t="s">
        <v>43</v>
      </c>
      <c r="C23" s="29" t="s">
        <v>43</v>
      </c>
      <c r="D23" s="47" t="s">
        <v>43</v>
      </c>
      <c r="E23" s="11" t="s">
        <v>94</v>
      </c>
      <c r="F23" s="34" t="s">
        <v>95</v>
      </c>
      <c r="G23" s="39">
        <v>30.96</v>
      </c>
      <c r="H23" s="39">
        <v>27.09</v>
      </c>
    </row>
    <row r="24" ht="27" customHeight="1" spans="1:8">
      <c r="A24" s="48" t="s">
        <v>103</v>
      </c>
      <c r="B24" s="18" t="s">
        <v>65</v>
      </c>
      <c r="C24" s="41">
        <v>0</v>
      </c>
      <c r="D24" s="42">
        <v>0</v>
      </c>
      <c r="E24" s="11" t="s">
        <v>101</v>
      </c>
      <c r="F24" s="34" t="s">
        <v>86</v>
      </c>
      <c r="G24" s="39">
        <f>IF(G19=0,0,G22/G19)</f>
        <v>89289.0754716981</v>
      </c>
      <c r="H24" s="39">
        <f>IF(H19=0,0,H22/H19)</f>
        <v>91073.6034146342</v>
      </c>
    </row>
    <row r="25" ht="27" customHeight="1" spans="1:8">
      <c r="A25" s="48" t="s">
        <v>104</v>
      </c>
      <c r="B25" s="14" t="s">
        <v>43</v>
      </c>
      <c r="C25" s="14" t="s">
        <v>43</v>
      </c>
      <c r="D25" s="14" t="s">
        <v>43</v>
      </c>
      <c r="E25" s="17" t="s">
        <v>105</v>
      </c>
      <c r="F25" s="35" t="s">
        <v>86</v>
      </c>
      <c r="G25" s="24">
        <v>60300</v>
      </c>
      <c r="H25" s="24">
        <v>66300</v>
      </c>
    </row>
    <row r="26" ht="27" customHeight="1" spans="1:8">
      <c r="A26" s="49"/>
      <c r="B26" s="49"/>
      <c r="C26" s="49"/>
      <c r="D26" s="49"/>
      <c r="E26" s="49"/>
      <c r="F26" s="49"/>
      <c r="G26" s="49"/>
      <c r="H26" s="50" t="s">
        <v>106</v>
      </c>
    </row>
  </sheetData>
  <mergeCells count="1">
    <mergeCell ref="A1:H1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预算总表</vt:lpstr>
      <vt:lpstr>机关事业单位基本养老收支预算表</vt:lpstr>
      <vt:lpstr>基本养老基础资料表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waer</cp:lastModifiedBy>
  <dcterms:created xsi:type="dcterms:W3CDTF">2020-12-02T14:57:00Z</dcterms:created>
  <dcterms:modified xsi:type="dcterms:W3CDTF">2021-01-19T02:45:54Z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