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firstSheet="3" activeTab="3"/>
  </bookViews>
  <sheets>
    <sheet name="五大产业链项目" sheetId="1" state="hidden" r:id="rId1"/>
    <sheet name="撂荒地整治" sheetId="2" state="hidden" r:id="rId2"/>
    <sheet name="帮扶产业提升资金项目" sheetId="3" state="hidden" r:id="rId3"/>
    <sheet name="Sheet3" sheetId="4" r:id="rId4"/>
  </sheets>
  <definedNames>
    <definedName name="_xlnm._FilterDatabase" localSheetId="0" hidden="1">五大产业链项目!$A$6:$M$28</definedName>
    <definedName name="_xlnm._FilterDatabase" localSheetId="3" hidden="1">Sheet3!$Q$28:$R$30</definedName>
    <definedName name="_xlnm.Print_Titles" localSheetId="0">五大产业链项目!$4:$6</definedName>
    <definedName name="_xlnm.Print_Titles" localSheetId="3">Sheet3!$3:$4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<sst xmlns="http://schemas.openxmlformats.org/spreadsheetml/2006/main" count="623" uniqueCount="216">
  <si>
    <t>附件1</t>
  </si>
  <si>
    <t>2025年市重点农业产业链奖补资金项目实施计划清单</t>
  </si>
  <si>
    <t xml:space="preserve">                                                 </t>
  </si>
  <si>
    <t>序号</t>
  </si>
  <si>
    <t>镇</t>
  </si>
  <si>
    <t>村</t>
  </si>
  <si>
    <t>产业链类别</t>
  </si>
  <si>
    <t>项目名称</t>
  </si>
  <si>
    <t>建设内容</t>
  </si>
  <si>
    <t>建设起止时间</t>
  </si>
  <si>
    <t>项目实施主体</t>
  </si>
  <si>
    <t>项目建设地点</t>
  </si>
  <si>
    <t>计划总投资
（万元）</t>
  </si>
  <si>
    <t>核定资金
（万元）</t>
  </si>
  <si>
    <t>项目绩效目标</t>
  </si>
  <si>
    <t>备注</t>
  </si>
  <si>
    <t>太子镇</t>
  </si>
  <si>
    <t>樟铺村</t>
  </si>
  <si>
    <t>中药材产业链</t>
  </si>
  <si>
    <t>太子镇樟铺村中药材种植配套设施项目</t>
  </si>
  <si>
    <t>1、加工机械升级,购置烘于设备4套；
2、建设烘干房四间,办公室一间；
3、新建钢结构厂房车间500平；
4、新品种培育苗(贡菊)40亩；
5、新增培育基地标准化绿色种植示范基地60亩；
6、厂房地面硬化500平。</t>
  </si>
  <si>
    <t>2025年1月-12月</t>
  </si>
  <si>
    <t>黄石市晓晓生态种植专业合作社</t>
  </si>
  <si>
    <t>带动脱贫户、农户就业、增收。</t>
  </si>
  <si>
    <t>太子镇樟铺村中药材产业链项目</t>
  </si>
  <si>
    <t>1、种植紫苏240亩；
2、新建灌溉等配套设施150亩；
3、新建紫苏育苗大棚15亩。</t>
  </si>
  <si>
    <t>黄石泰培基家庭农场</t>
  </si>
  <si>
    <t>大王镇</t>
  </si>
  <si>
    <t>上街村</t>
  </si>
  <si>
    <t>大王镇上街村中药材种植项目</t>
  </si>
  <si>
    <t>1、中药材种植丹参25亩、凤仙花10亩。</t>
  </si>
  <si>
    <t>黄石市钰葡苑家庭农场</t>
  </si>
  <si>
    <t>带动农户就业务工20人以上</t>
  </si>
  <si>
    <t>中药材产业链项目合计：</t>
  </si>
  <si>
    <t>汪仁镇</t>
  </si>
  <si>
    <t>王贵村</t>
  </si>
  <si>
    <t>蔬菜产业链</t>
  </si>
  <si>
    <t>汪仁镇王贵村蔬菜基地建设项目</t>
  </si>
  <si>
    <t>1.扩建菜薹，萝卜，花菜，大白菜，油麦菜等蔬菜种植100亩。
2.新建共享菜园灌溉设施60亩。
3.新建大棚10亩。
4.20亩原有大棚维修，改造升级，升温设备。
5.新建羊肚新建大棚设施7亩
6.灌溉蓄水池13亩。
7.农副产品销售中心，直播平台240余平方。
8.800余平方水泥道路硬化。
9.400余平方土榨油加工作坊。</t>
  </si>
  <si>
    <t>2025年2月-12月</t>
  </si>
  <si>
    <t>黄石市茁禾农业种植专业合作社</t>
  </si>
  <si>
    <t>增加就业岗位37个，增加产品保值期，增加收入21万元。</t>
  </si>
  <si>
    <t>上堰村</t>
  </si>
  <si>
    <t>大王镇上堰村嘉润谷优质蔬菜产加销一体化产业链提升项目</t>
  </si>
  <si>
    <t>1、蔬菜规模化种植；
2、分拣中心改建建设；
3、品牌运营建设；
4灾后重建等建设。</t>
  </si>
  <si>
    <t xml:space="preserve">
2025年9月-12月</t>
  </si>
  <si>
    <t>黄石市嘉润谷家庭农场</t>
  </si>
  <si>
    <t>带动农户就业务工60人以上</t>
  </si>
  <si>
    <t>章山街办</t>
  </si>
  <si>
    <t>龙山村</t>
  </si>
  <si>
    <t>章山街办龙山村蔬菜菌菇基地建设项目</t>
  </si>
  <si>
    <t>1、新增露天蔬菜基地50亩；
2、购买蔬菜秧苗（莴笋、包菜、花菜、大蒜、蜜本南瓜，黄金蜜瓜等）40000株；
3、购买复合肥等农资；
4、开展蔬菜种植技术指导；
5、配套露天基地滴灌设施；
6、新建多层钢结构培养架3000平方；
7、购买菌菇棒40000棒。</t>
  </si>
  <si>
    <t>黄石两湖种养专业合作社</t>
  </si>
  <si>
    <t>增长村集体经济收益60万元，带动村农户180户务工</t>
  </si>
  <si>
    <t>蔬菜产业链项目合计：</t>
  </si>
  <si>
    <t>茶叶产业链</t>
  </si>
  <si>
    <t>太子镇樟铺村茶产业链配套设施项目</t>
  </si>
  <si>
    <t>1、水肥一体化滴灌系统400亩。</t>
  </si>
  <si>
    <t>黄石市锦湖生态农业专业合作社</t>
  </si>
  <si>
    <t>茶叶产业链项目合计：</t>
  </si>
  <si>
    <t>沿湖村</t>
  </si>
  <si>
    <t>水果产业链</t>
  </si>
  <si>
    <t>汪仁镇沿湖村产业园配套设施项目</t>
  </si>
  <si>
    <t>1、改扩建11亩高标准现代化智能温室连栋大棚（包含排水设施、灌溉设施等）；
2、培育良品11亩脆蜜金桔。</t>
  </si>
  <si>
    <t>黄石市启帆生态农业专业合作社</t>
  </si>
  <si>
    <t>带动周边农户约30人务工，3年内增加收入100万。</t>
  </si>
  <si>
    <t>港西村</t>
  </si>
  <si>
    <t>大王镇港西村海林蓝莓基地续建项目</t>
  </si>
  <si>
    <t>1、新建水果冷藏库二间；
2、新增100亩抗旱滴灌建设。</t>
  </si>
  <si>
    <t>2024年10月-2025年12月</t>
  </si>
  <si>
    <t>大王镇港西村海林种养殖专业合作社</t>
  </si>
  <si>
    <t>带动农户就业务工50人以上</t>
  </si>
  <si>
    <t>中庄村</t>
  </si>
  <si>
    <t>大王镇中庄村杂柑园改造工程项目</t>
  </si>
  <si>
    <t>1、新建水肥一体化灌溉系统100亩；
2、基地土壤改良100亩
3、补种新苗：嫁接培育种苗和移栽30亩。</t>
  </si>
  <si>
    <t>黄石昌和农耕生态农业专业合作社</t>
  </si>
  <si>
    <t>带动农户就业务工10人以上</t>
  </si>
  <si>
    <t>汪仁镇王贵村水果产业园建设项目</t>
  </si>
  <si>
    <t>1、种植新桃苗2000株；
2、新建灌溉设施50亩。</t>
  </si>
  <si>
    <t>黄石市王贵辰昌家庭农场</t>
  </si>
  <si>
    <t>增加就业岗位10个，增加产品保值期，增加收入8万元。</t>
  </si>
  <si>
    <t>大王镇上街村产业基地大棚加固工程</t>
  </si>
  <si>
    <t>1、新建主体大棚10个，连接型小棚9个，共计约10亩。</t>
  </si>
  <si>
    <t>大王镇上街村村民委员会</t>
  </si>
  <si>
    <t>带动农户就业务工5人以上</t>
  </si>
  <si>
    <t>陈宝村</t>
  </si>
  <si>
    <t>大王镇陈宝村福柑基地配套设施建设项目</t>
  </si>
  <si>
    <t>1、添置水果分拣设备1套；
2、防冻减灾设施及其他配套基础设施；
3、新建采摘路500米。</t>
  </si>
  <si>
    <t>大王镇陈宝村村民委员会</t>
  </si>
  <si>
    <t>带动农户就业务工199人以上</t>
  </si>
  <si>
    <t>下堰村</t>
  </si>
  <si>
    <t>大王镇下堰村水果种植园防洪抗旱一体化项目</t>
  </si>
  <si>
    <t>1、改建水果种植园防洪抗旱水渠1100米；</t>
  </si>
  <si>
    <t>2025年7月-12月</t>
  </si>
  <si>
    <t>黄石市大王镇有缘苗圃场</t>
  </si>
  <si>
    <t>带动农户就业务工108人以上</t>
  </si>
  <si>
    <t>水果产业链项目合计：</t>
  </si>
  <si>
    <t>刘政村</t>
  </si>
  <si>
    <t>水产产业链</t>
  </si>
  <si>
    <t>太子镇刘政村鳜鱼养殖项目</t>
  </si>
  <si>
    <t>1、260亩鱼池改造；
2、新建3000平方米的鳜鱼苗孵化繁殖基地。</t>
  </si>
  <si>
    <t>黄石市芳骋渔业有限公司</t>
  </si>
  <si>
    <t>增加年销售收入20万元，带动10余名农民务工就业。</t>
  </si>
  <si>
    <t>金山街办</t>
  </si>
  <si>
    <t>新农村</t>
  </si>
  <si>
    <t>金山街办鳜鱼基地养殖项目</t>
  </si>
  <si>
    <t>1、鳜鱼、鲮鱼、花白鲢、螃蟹混养等约560亩。</t>
  </si>
  <si>
    <t>黄石市大冶湖生态文化旅游开发有限公司</t>
  </si>
  <si>
    <t>增加年销售收入200万元，带动5户农户务工就业。</t>
  </si>
  <si>
    <t>水产产业链项目合计：</t>
  </si>
  <si>
    <t>五大产业链项目总合计：</t>
  </si>
  <si>
    <t>附件2</t>
  </si>
  <si>
    <t>2025年撂荒耕地整治资金实施计划清单</t>
  </si>
  <si>
    <t>乡镇名称</t>
  </si>
  <si>
    <t>撂荒地块数量</t>
  </si>
  <si>
    <t>撂荒面积（亩）</t>
  </si>
  <si>
    <t>分配资金计划（元）</t>
  </si>
  <si>
    <t>金山街道</t>
  </si>
  <si>
    <t>章山街道</t>
  </si>
  <si>
    <t>合  计</t>
  </si>
  <si>
    <t>附件3</t>
  </si>
  <si>
    <t>2025年帮扶产业提升资金项目实施计划清单</t>
  </si>
  <si>
    <t>单位：万元</t>
  </si>
  <si>
    <t>申报主体
（地址）</t>
  </si>
  <si>
    <t>建设内容及规模</t>
  </si>
  <si>
    <t>项目    总投资</t>
  </si>
  <si>
    <t>申请衔接资金</t>
  </si>
  <si>
    <t>带动农户</t>
  </si>
  <si>
    <t>核定支持资金</t>
  </si>
  <si>
    <t>阳新县太子镇</t>
  </si>
  <si>
    <t>太子镇豆腐产业园项目一期</t>
  </si>
  <si>
    <t>土地流转20亩，建设豆腐产业生产车间，购置豆腐加工设备等，打造集大豆种植、豆腐加工一体化产业园区，提升太子豆腐品牌影响力。</t>
  </si>
  <si>
    <t>章山街道龙山村</t>
  </si>
  <si>
    <t>章山街道龙山产业园项目</t>
  </si>
  <si>
    <t>新建食用菌管理中心，购置食用菌加工设备，打造食用菌种养殖及产品深加工一体化产业园区，改造生态垂钓中心，使产业园达到种养殖及休闲垂钓多元化，提升食用菌品牌影响力。</t>
  </si>
  <si>
    <t>合计（2个）</t>
  </si>
  <si>
    <t>2025年度市级（第三批）衔接资金支持巩固拓展脱贫攻坚成果和乡村振兴项目库实施计划清单</t>
  </si>
  <si>
    <t>项目类型</t>
  </si>
  <si>
    <t>二级项目类型</t>
  </si>
  <si>
    <t>项目子类型</t>
  </si>
  <si>
    <t>项目建设内容及补助标准</t>
  </si>
  <si>
    <t>项目
预算总
投资
（万元）</t>
  </si>
  <si>
    <t>资金
来源（计划）</t>
  </si>
  <si>
    <t>项目规划年度</t>
  </si>
  <si>
    <t>项目归属</t>
  </si>
  <si>
    <t>是否脱贫村提升工程</t>
  </si>
  <si>
    <t>是否增加村集体经济收入</t>
  </si>
  <si>
    <t>是否资产收益</t>
  </si>
  <si>
    <t>群众参与和利益联结机制</t>
  </si>
  <si>
    <t>年度总体目标</t>
  </si>
  <si>
    <t>项目受益总人口数</t>
  </si>
  <si>
    <t>其中直接受益人口数</t>
  </si>
  <si>
    <t>项目主管单位</t>
  </si>
  <si>
    <t>项目负责人</t>
  </si>
  <si>
    <t>是否纳入年度实施计划</t>
  </si>
  <si>
    <t>财政
衔接
资金
（万元）</t>
  </si>
  <si>
    <t>其他
资金
（万元）</t>
  </si>
  <si>
    <t>解决"两不愁三保障"项目</t>
  </si>
  <si>
    <t>巩固提升类项目</t>
  </si>
  <si>
    <t>产业发展</t>
  </si>
  <si>
    <t>生产项目</t>
  </si>
  <si>
    <t>种植业基地</t>
  </si>
  <si>
    <t>2025年</t>
  </si>
  <si>
    <t>否</t>
  </si>
  <si>
    <t>是</t>
  </si>
  <si>
    <t>就业务工、带动生产 、促进增收</t>
  </si>
  <si>
    <t>增加村集体收入，带动脱贫监测户务工就业</t>
  </si>
  <si>
    <t>马晓艳</t>
  </si>
  <si>
    <t>黄石市泰培基家庭农场</t>
  </si>
  <si>
    <t>张功松</t>
  </si>
  <si>
    <t>朱元德</t>
  </si>
  <si>
    <t>黄石市茁禾农业种植
专业合作社</t>
  </si>
  <si>
    <t>王贤军</t>
  </si>
  <si>
    <t>配套设施项目</t>
  </si>
  <si>
    <t>产业园（区）</t>
  </si>
  <si>
    <t>程玉兰</t>
  </si>
  <si>
    <t>刘付刚</t>
  </si>
  <si>
    <t>黄利红</t>
  </si>
  <si>
    <t>石波</t>
  </si>
  <si>
    <t>李海林</t>
  </si>
  <si>
    <t>李建国</t>
  </si>
  <si>
    <t>柯学农</t>
  </si>
  <si>
    <t>上街村村民委员会</t>
  </si>
  <si>
    <t>刘恒炜</t>
  </si>
  <si>
    <t>陈宝村村民委员会</t>
  </si>
  <si>
    <t>陈万里</t>
  </si>
  <si>
    <t>1、150米排洪抗旱水渠建设
2、新建50亩水肥一体化滴灌系统(含土壤改良)</t>
  </si>
  <si>
    <t>黄石市大王镇友缘苗圃场</t>
  </si>
  <si>
    <t>程良友</t>
  </si>
  <si>
    <t>水产养殖业发展</t>
  </si>
  <si>
    <t>黄石市方骋渔业有限公司</t>
  </si>
  <si>
    <t>程秋来</t>
  </si>
  <si>
    <t>黄石市大治湖生态文化旅游开发有限公司</t>
  </si>
  <si>
    <t>李从玉</t>
  </si>
  <si>
    <t>大王镇撂荒耕地整治项目</t>
  </si>
  <si>
    <t>对复耕后种植油菜、小麦、蔬菜等秋冬作物的撂荒耕地整治，按每亩189元的标准予以奖补</t>
  </si>
  <si>
    <t>带动生产</t>
  </si>
  <si>
    <t>遏割耕地控荒、盘活耕地资源、保障秋冬农业生产稳定发展</t>
  </si>
  <si>
    <t>吴凤文</t>
  </si>
  <si>
    <t>太子镇撂荒耕地整治项目</t>
  </si>
  <si>
    <t>肖健</t>
  </si>
  <si>
    <t>汪仁镇撂荒耕地整治项目</t>
  </si>
  <si>
    <t>汪志刚</t>
  </si>
  <si>
    <t>金山街办撂荒耕地整治项目</t>
  </si>
  <si>
    <t>明维富</t>
  </si>
  <si>
    <t>章山街办撂荒耕地整治项目</t>
  </si>
  <si>
    <t>章山街道社事办</t>
  </si>
  <si>
    <t>李涛</t>
  </si>
  <si>
    <t>撂荒地整治项目合计：</t>
  </si>
  <si>
    <t>黄石新诚农业发展有限公司</t>
  </si>
  <si>
    <t>黄林平</t>
  </si>
  <si>
    <t>新建管理中心，为园区产品提供研发、展销，并对整个园区实施管理。鱼塘清淤整修，为示范园提供抗旱水源。山场养殖跑山鸡5000只，养殖面积100亩，建设鸡舍、围挡、监控设备。使产业园达到种养殖及休闲多元化，提升品牌影响力。</t>
  </si>
  <si>
    <t>黄石茂恒农业综合开发有限公司</t>
  </si>
  <si>
    <t>张兵</t>
  </si>
  <si>
    <t>帮扶产业提升资金项目合计：</t>
  </si>
  <si>
    <t>项目总合计：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</si>
</sst>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_ "/>
  </numFmts>
  <fonts count="51">
    <font>
      <sz val="11"/>
      <color theme="1"/>
      <name val="宋体"/>
      <charset val="134"/>
      <scheme val="minor"/>
    </font>
    <font>
      <sz val="11"/>
      <name val="宋体"/>
      <charset val="134"/>
    </font>
    <font>
      <sz val="17"/>
      <name val="方正小标宋简体"/>
      <charset val="134"/>
    </font>
    <font>
      <sz val="10"/>
      <name val="黑体"/>
      <charset val="134"/>
    </font>
    <font>
      <sz val="10"/>
      <color theme="1"/>
      <name val="宋体"/>
      <charset val="134"/>
    </font>
    <font>
      <sz val="10"/>
      <color rgb="FF000000"/>
      <name val="宋体"/>
      <charset val="134"/>
    </font>
    <font>
      <sz val="10"/>
      <color rgb="FF000000"/>
      <name val="宋体"/>
      <charset val="204"/>
    </font>
    <font>
      <sz val="10"/>
      <name val="宋体"/>
      <charset val="134"/>
    </font>
    <font>
      <b/>
      <sz val="10"/>
      <color theme="1"/>
      <name val="宋体"/>
      <charset val="134"/>
    </font>
    <font>
      <b/>
      <sz val="10"/>
      <name val="宋体"/>
      <charset val="134"/>
    </font>
    <font>
      <b/>
      <sz val="10"/>
      <color rgb="FF000000"/>
      <name val="宋体"/>
      <charset val="134"/>
    </font>
    <font>
      <b/>
      <sz val="10"/>
      <color theme="1"/>
      <name val="宋体"/>
      <charset val="134"/>
      <scheme val="minor"/>
    </font>
    <font>
      <sz val="12"/>
      <name val="宋体"/>
      <charset val="134"/>
    </font>
    <font>
      <sz val="16"/>
      <color theme="1"/>
      <name val="黑体"/>
      <charset val="134"/>
    </font>
    <font>
      <sz val="18"/>
      <name val="方正小标宋简体"/>
      <charset val="134"/>
    </font>
    <font>
      <sz val="20"/>
      <name val="方正小标宋简体"/>
      <charset val="134"/>
    </font>
    <font>
      <sz val="12"/>
      <name val="宋体"/>
      <charset val="134"/>
      <scheme val="minor"/>
    </font>
    <font>
      <sz val="11"/>
      <name val="黑体"/>
      <charset val="134"/>
    </font>
    <font>
      <sz val="11"/>
      <color rgb="FF000000"/>
      <name val="黑体"/>
      <charset val="134"/>
    </font>
    <font>
      <sz val="12"/>
      <name val="黑体"/>
      <charset val="134"/>
    </font>
    <font>
      <sz val="11"/>
      <name val="宋体"/>
      <charset val="134"/>
      <scheme val="minor"/>
    </font>
    <font>
      <sz val="11"/>
      <name val="宋体"/>
      <charset val="204"/>
    </font>
    <font>
      <sz val="18"/>
      <color rgb="FF000000"/>
      <name val="方正小标宋简体"/>
      <charset val="134"/>
    </font>
    <font>
      <u/>
      <sz val="18"/>
      <color theme="1"/>
      <name val="方正小标宋简体"/>
      <charset val="134"/>
    </font>
    <font>
      <sz val="12"/>
      <color theme="1"/>
      <name val="黑体"/>
      <charset val="134"/>
    </font>
    <font>
      <sz val="14"/>
      <color theme="1"/>
      <name val="仿宋_GB2312"/>
      <charset val="134"/>
    </font>
    <font>
      <b/>
      <sz val="14"/>
      <color theme="1"/>
      <name val="仿宋_GB2312"/>
      <charset val="134"/>
    </font>
    <font>
      <b/>
      <sz val="12"/>
      <color theme="1"/>
      <name val="黑体"/>
      <charset val="134"/>
    </font>
    <font>
      <sz val="22"/>
      <color theme="1"/>
      <name val="方正小标宋简体"/>
      <charset val="134"/>
    </font>
    <font>
      <sz val="16"/>
      <color theme="1"/>
      <name val="仿宋_GB2312"/>
      <charset val="134"/>
    </font>
    <font>
      <sz val="12"/>
      <color rgb="FF000000"/>
      <name val="黑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4" borderId="11" applyNumberFormat="0" applyAlignment="0" applyProtection="0">
      <alignment vertical="center"/>
    </xf>
    <xf numFmtId="0" fontId="41" fillId="5" borderId="12" applyNumberFormat="0" applyAlignment="0" applyProtection="0">
      <alignment vertical="center"/>
    </xf>
    <xf numFmtId="0" fontId="42" fillId="5" borderId="11" applyNumberFormat="0" applyAlignment="0" applyProtection="0">
      <alignment vertical="center"/>
    </xf>
    <xf numFmtId="0" fontId="43" fillId="6"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Border="1" applyAlignment="1">
      <alignment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xf>
    <xf numFmtId="0" fontId="4"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xf>
    <xf numFmtId="0" fontId="12" fillId="0" borderId="0" xfId="0" applyFont="1" applyFill="1" applyAlignment="1">
      <alignment vertical="center"/>
    </xf>
    <xf numFmtId="0" fontId="13" fillId="0" borderId="0" xfId="0" applyFont="1" applyAlignment="1">
      <alignment horizontal="left" vertical="center"/>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20"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0" fillId="0" borderId="0" xfId="0"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177" fontId="25" fillId="0" borderId="1" xfId="0" applyNumberFormat="1" applyFont="1" applyBorder="1" applyAlignment="1">
      <alignment horizontal="center" vertical="center"/>
    </xf>
    <xf numFmtId="178" fontId="26" fillId="0" borderId="1" xfId="0" applyNumberFormat="1" applyFont="1" applyBorder="1" applyAlignment="1">
      <alignment horizontal="center" vertical="center"/>
    </xf>
    <xf numFmtId="0" fontId="26" fillId="0" borderId="1" xfId="0" applyNumberFormat="1" applyFont="1" applyBorder="1" applyAlignment="1">
      <alignment horizontal="center" vertical="center"/>
    </xf>
    <xf numFmtId="0" fontId="27" fillId="0" borderId="1" xfId="0" applyFont="1" applyFill="1" applyBorder="1" applyAlignment="1">
      <alignment horizontal="center" vertical="center" wrapText="1"/>
    </xf>
    <xf numFmtId="0" fontId="0" fillId="0" borderId="0" xfId="0"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30" fillId="2" borderId="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31" fillId="0" borderId="1" xfId="0" applyFont="1" applyBorder="1" applyAlignment="1">
      <alignment horizontal="center" vertical="center"/>
    </xf>
    <xf numFmtId="0" fontId="7"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vertical="center"/>
    </xf>
    <xf numFmtId="57" fontId="7"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4" xfId="0" applyFont="1" applyFill="1" applyBorder="1" applyAlignment="1">
      <alignmen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28"/>
  <sheetViews>
    <sheetView topLeftCell="A11" workbookViewId="0">
      <selection activeCell="K11" sqref="K11:K20"/>
    </sheetView>
  </sheetViews>
  <sheetFormatPr defaultColWidth="9" defaultRowHeight="13.5"/>
  <cols>
    <col min="1" max="1" width="6.875" customWidth="1"/>
    <col min="4" max="4" width="12.5" customWidth="1"/>
    <col min="5" max="5" width="12.875" customWidth="1"/>
    <col min="6" max="6" width="30.375" style="55" customWidth="1"/>
    <col min="7" max="7" width="14.5" customWidth="1"/>
    <col min="8" max="8" width="21.875" customWidth="1"/>
    <col min="10" max="10" width="12.375" customWidth="1"/>
    <col min="11" max="11" width="13" customWidth="1"/>
    <col min="12" max="12" width="12.125" customWidth="1"/>
    <col min="13" max="13" width="17" customWidth="1"/>
  </cols>
  <sheetData>
    <row r="1" customFormat="1" ht="20.25" spans="1:13">
      <c r="A1" s="34" t="s">
        <v>0</v>
      </c>
      <c r="F1" s="55"/>
    </row>
    <row r="2" ht="28.5" spans="1:13">
      <c r="A2" s="56" t="s">
        <v>1</v>
      </c>
      <c r="B2" s="56"/>
      <c r="C2" s="56"/>
      <c r="D2" s="56"/>
      <c r="E2" s="56"/>
      <c r="F2" s="57"/>
      <c r="G2" s="56"/>
      <c r="H2" s="56"/>
      <c r="I2" s="56"/>
      <c r="J2" s="56"/>
      <c r="K2" s="56"/>
      <c r="L2" s="56"/>
      <c r="M2" s="56"/>
    </row>
    <row r="3" ht="29" customHeight="1" spans="1:13">
      <c r="A3" s="58" t="s">
        <v>2</v>
      </c>
      <c r="B3" s="58"/>
      <c r="C3" s="58"/>
      <c r="D3" s="58"/>
      <c r="E3" s="58"/>
      <c r="F3" s="58"/>
      <c r="G3" s="58"/>
      <c r="H3" s="58"/>
      <c r="I3" s="58"/>
      <c r="J3" s="58"/>
      <c r="K3" s="58"/>
      <c r="L3" s="58"/>
      <c r="M3" s="58"/>
    </row>
    <row r="4" ht="15.75" customHeight="1" spans="1:13">
      <c r="A4" s="59" t="s">
        <v>3</v>
      </c>
      <c r="B4" s="59" t="s">
        <v>4</v>
      </c>
      <c r="C4" s="59" t="s">
        <v>5</v>
      </c>
      <c r="D4" s="59" t="s">
        <v>6</v>
      </c>
      <c r="E4" s="59" t="s">
        <v>7</v>
      </c>
      <c r="F4" s="59" t="s">
        <v>8</v>
      </c>
      <c r="G4" s="60" t="s">
        <v>9</v>
      </c>
      <c r="H4" s="59" t="s">
        <v>10</v>
      </c>
      <c r="I4" s="59" t="s">
        <v>11</v>
      </c>
      <c r="J4" s="60" t="s">
        <v>12</v>
      </c>
      <c r="K4" s="59" t="s">
        <v>13</v>
      </c>
      <c r="L4" s="59" t="s">
        <v>14</v>
      </c>
      <c r="M4" s="59" t="s">
        <v>15</v>
      </c>
    </row>
    <row r="5" spans="1:13">
      <c r="A5" s="59"/>
      <c r="B5" s="59"/>
      <c r="C5" s="59"/>
      <c r="D5" s="59"/>
      <c r="E5" s="59"/>
      <c r="F5" s="59"/>
      <c r="G5" s="61"/>
      <c r="H5" s="59"/>
      <c r="I5" s="59"/>
      <c r="J5" s="61"/>
      <c r="K5" s="59"/>
      <c r="L5" s="59"/>
      <c r="M5" s="59"/>
    </row>
    <row r="6" spans="1:13">
      <c r="A6" s="59"/>
      <c r="B6" s="59"/>
      <c r="C6" s="59"/>
      <c r="D6" s="59"/>
      <c r="E6" s="59"/>
      <c r="F6" s="59"/>
      <c r="G6" s="62"/>
      <c r="H6" s="59"/>
      <c r="I6" s="59"/>
      <c r="J6" s="62"/>
      <c r="K6" s="59"/>
      <c r="L6" s="59"/>
      <c r="M6" s="59"/>
    </row>
    <row r="7" ht="96" hidden="1" customHeight="1" spans="1:13">
      <c r="A7" s="14">
        <v>1</v>
      </c>
      <c r="B7" s="14" t="s">
        <v>16</v>
      </c>
      <c r="C7" s="16" t="s">
        <v>17</v>
      </c>
      <c r="D7" s="14" t="s">
        <v>18</v>
      </c>
      <c r="E7" s="11" t="s">
        <v>19</v>
      </c>
      <c r="F7" s="12" t="s">
        <v>20</v>
      </c>
      <c r="G7" s="16" t="s">
        <v>21</v>
      </c>
      <c r="H7" s="16" t="s">
        <v>22</v>
      </c>
      <c r="I7" s="16" t="s">
        <v>17</v>
      </c>
      <c r="J7" s="13">
        <v>138</v>
      </c>
      <c r="K7" s="14">
        <v>40</v>
      </c>
      <c r="L7" s="14" t="s">
        <v>23</v>
      </c>
      <c r="M7" s="14"/>
    </row>
    <row r="8" ht="62" hidden="1" customHeight="1" spans="1:13">
      <c r="A8" s="14">
        <v>2</v>
      </c>
      <c r="B8" s="63" t="s">
        <v>16</v>
      </c>
      <c r="C8" s="16" t="s">
        <v>17</v>
      </c>
      <c r="D8" s="14" t="s">
        <v>18</v>
      </c>
      <c r="E8" s="16" t="s">
        <v>24</v>
      </c>
      <c r="F8" s="18" t="s">
        <v>25</v>
      </c>
      <c r="G8" s="16" t="s">
        <v>21</v>
      </c>
      <c r="H8" s="16" t="s">
        <v>26</v>
      </c>
      <c r="I8" s="16" t="s">
        <v>17</v>
      </c>
      <c r="J8" s="13">
        <v>60</v>
      </c>
      <c r="K8" s="14">
        <v>17</v>
      </c>
      <c r="L8" s="14" t="s">
        <v>23</v>
      </c>
      <c r="M8" s="63"/>
    </row>
    <row r="9" s="5" customFormat="1" ht="56" hidden="1" customHeight="1" spans="1:13">
      <c r="A9" s="16">
        <v>3</v>
      </c>
      <c r="B9" s="16" t="s">
        <v>27</v>
      </c>
      <c r="C9" s="16" t="s">
        <v>28</v>
      </c>
      <c r="D9" s="25" t="s">
        <v>18</v>
      </c>
      <c r="E9" s="16" t="s">
        <v>29</v>
      </c>
      <c r="F9" s="19" t="s">
        <v>30</v>
      </c>
      <c r="G9" s="25" t="s">
        <v>21</v>
      </c>
      <c r="H9" s="16" t="s">
        <v>31</v>
      </c>
      <c r="I9" s="16" t="s">
        <v>28</v>
      </c>
      <c r="J9" s="16">
        <v>29.6</v>
      </c>
      <c r="K9" s="16">
        <v>8</v>
      </c>
      <c r="L9" s="16" t="s">
        <v>32</v>
      </c>
      <c r="M9" s="14"/>
    </row>
    <row r="10" customFormat="1" ht="32" hidden="1" customHeight="1" spans="1:13">
      <c r="A10" s="64" t="s">
        <v>33</v>
      </c>
      <c r="B10" s="65"/>
      <c r="C10" s="65"/>
      <c r="D10" s="65"/>
      <c r="E10" s="65"/>
      <c r="F10" s="65"/>
      <c r="G10" s="65"/>
      <c r="H10" s="65"/>
      <c r="I10" s="66"/>
      <c r="J10" s="23">
        <f>SUM(J7:J9)</f>
        <v>227.6</v>
      </c>
      <c r="K10" s="23">
        <f>SUM(K7:K9)</f>
        <v>65</v>
      </c>
      <c r="L10" s="67"/>
      <c r="M10" s="68"/>
    </row>
    <row r="11" ht="156" customHeight="1" spans="1:13">
      <c r="A11" s="69">
        <v>1</v>
      </c>
      <c r="B11" s="14" t="s">
        <v>34</v>
      </c>
      <c r="C11" s="14" t="s">
        <v>35</v>
      </c>
      <c r="D11" s="69" t="s">
        <v>36</v>
      </c>
      <c r="E11" s="11" t="s">
        <v>37</v>
      </c>
      <c r="F11" s="24" t="s">
        <v>38</v>
      </c>
      <c r="G11" s="11" t="s">
        <v>39</v>
      </c>
      <c r="H11" s="11" t="s">
        <v>40</v>
      </c>
      <c r="I11" s="11" t="s">
        <v>35</v>
      </c>
      <c r="J11" s="16">
        <v>156.8</v>
      </c>
      <c r="K11" s="16">
        <v>45</v>
      </c>
      <c r="L11" s="11" t="s">
        <v>41</v>
      </c>
      <c r="M11" s="63"/>
    </row>
    <row r="12" s="5" customFormat="1" ht="93" hidden="1" customHeight="1" spans="1:13">
      <c r="A12" s="69">
        <v>2</v>
      </c>
      <c r="B12" s="16" t="s">
        <v>27</v>
      </c>
      <c r="C12" s="70" t="s">
        <v>42</v>
      </c>
      <c r="D12" s="71" t="s">
        <v>36</v>
      </c>
      <c r="E12" s="16" t="s">
        <v>43</v>
      </c>
      <c r="F12" s="19" t="s">
        <v>44</v>
      </c>
      <c r="G12" s="14" t="s">
        <v>45</v>
      </c>
      <c r="H12" s="16" t="s">
        <v>46</v>
      </c>
      <c r="I12" s="70" t="s">
        <v>42</v>
      </c>
      <c r="J12" s="16">
        <v>67</v>
      </c>
      <c r="K12" s="16">
        <v>20</v>
      </c>
      <c r="L12" s="16" t="s">
        <v>47</v>
      </c>
      <c r="M12" s="63"/>
    </row>
    <row r="13" s="3" customFormat="1" ht="118" customHeight="1" spans="1:13">
      <c r="A13" s="69">
        <v>5</v>
      </c>
      <c r="B13" s="16" t="s">
        <v>48</v>
      </c>
      <c r="C13" s="16" t="s">
        <v>49</v>
      </c>
      <c r="D13" s="69" t="s">
        <v>36</v>
      </c>
      <c r="E13" s="16" t="s">
        <v>50</v>
      </c>
      <c r="F13" s="19" t="s">
        <v>51</v>
      </c>
      <c r="G13" s="16" t="s">
        <v>21</v>
      </c>
      <c r="H13" s="16" t="s">
        <v>52</v>
      </c>
      <c r="I13" s="16" t="s">
        <v>49</v>
      </c>
      <c r="J13" s="16">
        <v>67</v>
      </c>
      <c r="K13" s="16">
        <v>20</v>
      </c>
      <c r="L13" s="16" t="s">
        <v>53</v>
      </c>
      <c r="M13" s="63"/>
    </row>
    <row r="14" customFormat="1" ht="38" hidden="1" customHeight="1" spans="1:13">
      <c r="A14" s="64" t="s">
        <v>54</v>
      </c>
      <c r="B14" s="65"/>
      <c r="C14" s="65"/>
      <c r="D14" s="65"/>
      <c r="E14" s="65"/>
      <c r="F14" s="65"/>
      <c r="G14" s="65"/>
      <c r="H14" s="65"/>
      <c r="I14" s="66"/>
      <c r="J14" s="23">
        <f>SUM(J11:J13)</f>
        <v>290.8</v>
      </c>
      <c r="K14" s="23">
        <f>SUM(K11:K13)</f>
        <v>85</v>
      </c>
      <c r="L14" s="67"/>
      <c r="M14" s="67"/>
    </row>
    <row r="15" s="5" customFormat="1" ht="63" hidden="1" customHeight="1" spans="1:13">
      <c r="A15" s="14">
        <v>1</v>
      </c>
      <c r="B15" s="14" t="s">
        <v>16</v>
      </c>
      <c r="C15" s="14" t="s">
        <v>17</v>
      </c>
      <c r="D15" s="14" t="s">
        <v>55</v>
      </c>
      <c r="E15" s="14" t="s">
        <v>56</v>
      </c>
      <c r="F15" s="12" t="s">
        <v>57</v>
      </c>
      <c r="G15" s="14" t="s">
        <v>21</v>
      </c>
      <c r="H15" s="14" t="s">
        <v>58</v>
      </c>
      <c r="I15" s="14" t="s">
        <v>17</v>
      </c>
      <c r="J15" s="14">
        <v>100</v>
      </c>
      <c r="K15" s="14">
        <v>20</v>
      </c>
      <c r="L15" s="14" t="s">
        <v>23</v>
      </c>
      <c r="M15" s="63"/>
    </row>
    <row r="16" customFormat="1" ht="37" hidden="1" customHeight="1" spans="1:13">
      <c r="A16" s="64" t="s">
        <v>59</v>
      </c>
      <c r="B16" s="65"/>
      <c r="C16" s="65"/>
      <c r="D16" s="65"/>
      <c r="E16" s="65"/>
      <c r="F16" s="65"/>
      <c r="G16" s="65"/>
      <c r="H16" s="65"/>
      <c r="I16" s="66"/>
      <c r="J16" s="23">
        <f>SUM(J15:J15)</f>
        <v>100</v>
      </c>
      <c r="K16" s="23">
        <v>20</v>
      </c>
      <c r="L16" s="67"/>
      <c r="M16" s="67"/>
    </row>
    <row r="17" s="5" customFormat="1" ht="77" customHeight="1" spans="1:13">
      <c r="A17" s="14">
        <v>1</v>
      </c>
      <c r="B17" s="14" t="s">
        <v>34</v>
      </c>
      <c r="C17" s="14" t="s">
        <v>60</v>
      </c>
      <c r="D17" s="14" t="s">
        <v>61</v>
      </c>
      <c r="E17" s="14" t="s">
        <v>62</v>
      </c>
      <c r="F17" s="12" t="s">
        <v>63</v>
      </c>
      <c r="G17" s="14" t="s">
        <v>21</v>
      </c>
      <c r="H17" s="14" t="s">
        <v>64</v>
      </c>
      <c r="I17" s="14" t="s">
        <v>60</v>
      </c>
      <c r="J17" s="14">
        <v>100</v>
      </c>
      <c r="K17" s="14">
        <v>30</v>
      </c>
      <c r="L17" s="14" t="s">
        <v>65</v>
      </c>
      <c r="M17" s="14"/>
    </row>
    <row r="18" s="5" customFormat="1" ht="55" hidden="1" customHeight="1" spans="1:13">
      <c r="A18" s="14">
        <v>2</v>
      </c>
      <c r="B18" s="16" t="s">
        <v>27</v>
      </c>
      <c r="C18" s="70" t="s">
        <v>66</v>
      </c>
      <c r="D18" s="14" t="s">
        <v>61</v>
      </c>
      <c r="E18" s="16" t="s">
        <v>67</v>
      </c>
      <c r="F18" s="19" t="s">
        <v>68</v>
      </c>
      <c r="G18" s="16" t="s">
        <v>69</v>
      </c>
      <c r="H18" s="16" t="s">
        <v>70</v>
      </c>
      <c r="I18" s="70" t="s">
        <v>66</v>
      </c>
      <c r="J18" s="25">
        <v>36</v>
      </c>
      <c r="K18" s="16">
        <v>10</v>
      </c>
      <c r="L18" s="16" t="s">
        <v>71</v>
      </c>
      <c r="M18" s="72"/>
    </row>
    <row r="19" s="5" customFormat="1" ht="67" hidden="1" customHeight="1" spans="1:13">
      <c r="A19" s="14">
        <v>3</v>
      </c>
      <c r="B19" s="16" t="s">
        <v>27</v>
      </c>
      <c r="C19" s="16" t="s">
        <v>72</v>
      </c>
      <c r="D19" s="14" t="s">
        <v>61</v>
      </c>
      <c r="E19" s="16" t="s">
        <v>73</v>
      </c>
      <c r="F19" s="19" t="s">
        <v>74</v>
      </c>
      <c r="G19" s="14" t="s">
        <v>21</v>
      </c>
      <c r="H19" s="16" t="s">
        <v>75</v>
      </c>
      <c r="I19" s="16" t="s">
        <v>72</v>
      </c>
      <c r="J19" s="25">
        <v>50</v>
      </c>
      <c r="K19" s="25">
        <v>10</v>
      </c>
      <c r="L19" s="16" t="s">
        <v>76</v>
      </c>
      <c r="M19" s="63"/>
    </row>
    <row r="20" s="5" customFormat="1" ht="70" customHeight="1" spans="1:13">
      <c r="A20" s="14">
        <v>5</v>
      </c>
      <c r="B20" s="14" t="s">
        <v>34</v>
      </c>
      <c r="C20" s="14" t="s">
        <v>35</v>
      </c>
      <c r="D20" s="14" t="s">
        <v>61</v>
      </c>
      <c r="E20" s="14" t="s">
        <v>77</v>
      </c>
      <c r="F20" s="12" t="s">
        <v>78</v>
      </c>
      <c r="G20" s="14" t="s">
        <v>21</v>
      </c>
      <c r="H20" s="14" t="s">
        <v>79</v>
      </c>
      <c r="I20" s="14" t="s">
        <v>35</v>
      </c>
      <c r="J20" s="14">
        <v>20</v>
      </c>
      <c r="K20" s="14">
        <v>5</v>
      </c>
      <c r="L20" s="14" t="s">
        <v>80</v>
      </c>
      <c r="M20" s="14"/>
    </row>
    <row r="21" s="5" customFormat="1" ht="63" hidden="1" customHeight="1" spans="1:13">
      <c r="A21" s="14">
        <v>6</v>
      </c>
      <c r="B21" s="16" t="s">
        <v>27</v>
      </c>
      <c r="C21" s="16" t="s">
        <v>28</v>
      </c>
      <c r="D21" s="14" t="s">
        <v>61</v>
      </c>
      <c r="E21" s="16" t="s">
        <v>81</v>
      </c>
      <c r="F21" s="19" t="s">
        <v>82</v>
      </c>
      <c r="G21" s="16" t="s">
        <v>69</v>
      </c>
      <c r="H21" s="16" t="s">
        <v>83</v>
      </c>
      <c r="I21" s="16" t="s">
        <v>28</v>
      </c>
      <c r="J21" s="25">
        <v>28.5</v>
      </c>
      <c r="K21" s="16">
        <v>8</v>
      </c>
      <c r="L21" s="16" t="s">
        <v>84</v>
      </c>
      <c r="M21" s="14"/>
    </row>
    <row r="22" s="5" customFormat="1" ht="60" hidden="1" customHeight="1" spans="1:13">
      <c r="A22" s="14">
        <v>7</v>
      </c>
      <c r="B22" s="16" t="s">
        <v>27</v>
      </c>
      <c r="C22" s="16" t="s">
        <v>85</v>
      </c>
      <c r="D22" s="14" t="s">
        <v>61</v>
      </c>
      <c r="E22" s="16" t="s">
        <v>86</v>
      </c>
      <c r="F22" s="19" t="s">
        <v>87</v>
      </c>
      <c r="G22" s="14" t="s">
        <v>21</v>
      </c>
      <c r="H22" s="16" t="s">
        <v>88</v>
      </c>
      <c r="I22" s="16" t="s">
        <v>85</v>
      </c>
      <c r="J22" s="25">
        <v>26</v>
      </c>
      <c r="K22" s="25">
        <v>7</v>
      </c>
      <c r="L22" s="16" t="s">
        <v>89</v>
      </c>
      <c r="M22" s="63"/>
    </row>
    <row r="23" s="5" customFormat="1" ht="55" hidden="1" customHeight="1" spans="1:13">
      <c r="A23" s="14">
        <v>8</v>
      </c>
      <c r="B23" s="16" t="s">
        <v>27</v>
      </c>
      <c r="C23" s="16" t="s">
        <v>90</v>
      </c>
      <c r="D23" s="14" t="s">
        <v>61</v>
      </c>
      <c r="E23" s="16" t="s">
        <v>91</v>
      </c>
      <c r="F23" s="19" t="s">
        <v>92</v>
      </c>
      <c r="G23" s="25" t="s">
        <v>93</v>
      </c>
      <c r="H23" s="73" t="s">
        <v>94</v>
      </c>
      <c r="I23" s="16" t="s">
        <v>90</v>
      </c>
      <c r="J23" s="25">
        <v>40</v>
      </c>
      <c r="K23" s="25">
        <v>10</v>
      </c>
      <c r="L23" s="16" t="s">
        <v>95</v>
      </c>
      <c r="M23" s="72"/>
    </row>
    <row r="24" customFormat="1" ht="41" hidden="1" customHeight="1" spans="1:13">
      <c r="A24" s="64" t="s">
        <v>96</v>
      </c>
      <c r="B24" s="65"/>
      <c r="C24" s="65"/>
      <c r="D24" s="65"/>
      <c r="E24" s="65"/>
      <c r="F24" s="65"/>
      <c r="G24" s="65"/>
      <c r="H24" s="65"/>
      <c r="I24" s="66"/>
      <c r="J24" s="23">
        <f>SUM(J17:J23)</f>
        <v>300.5</v>
      </c>
      <c r="K24" s="23">
        <f>SUM(K17:K23)</f>
        <v>80</v>
      </c>
      <c r="L24" s="74"/>
      <c r="M24" s="74"/>
    </row>
    <row r="25" s="5" customFormat="1" ht="60" hidden="1" customHeight="1" spans="1:13">
      <c r="A25" s="14">
        <v>9</v>
      </c>
      <c r="B25" s="14" t="s">
        <v>16</v>
      </c>
      <c r="C25" s="14" t="s">
        <v>97</v>
      </c>
      <c r="D25" s="14" t="s">
        <v>98</v>
      </c>
      <c r="E25" s="14" t="s">
        <v>99</v>
      </c>
      <c r="F25" s="12" t="s">
        <v>100</v>
      </c>
      <c r="G25" s="14" t="s">
        <v>21</v>
      </c>
      <c r="H25" s="14" t="s">
        <v>101</v>
      </c>
      <c r="I25" s="14" t="s">
        <v>97</v>
      </c>
      <c r="J25" s="14">
        <v>180</v>
      </c>
      <c r="K25" s="14">
        <v>50</v>
      </c>
      <c r="L25" s="14" t="s">
        <v>102</v>
      </c>
      <c r="M25" s="63"/>
    </row>
    <row r="26" s="3" customFormat="1" ht="51" customHeight="1" spans="1:13">
      <c r="A26" s="25">
        <v>10</v>
      </c>
      <c r="B26" s="16" t="s">
        <v>103</v>
      </c>
      <c r="C26" s="16" t="s">
        <v>104</v>
      </c>
      <c r="D26" s="16" t="s">
        <v>98</v>
      </c>
      <c r="E26" s="16" t="s">
        <v>105</v>
      </c>
      <c r="F26" s="29" t="s">
        <v>106</v>
      </c>
      <c r="G26" s="25" t="s">
        <v>21</v>
      </c>
      <c r="H26" s="16" t="s">
        <v>107</v>
      </c>
      <c r="I26" s="16" t="s">
        <v>104</v>
      </c>
      <c r="J26" s="16">
        <v>175</v>
      </c>
      <c r="K26" s="16">
        <v>50</v>
      </c>
      <c r="L26" s="14" t="s">
        <v>108</v>
      </c>
      <c r="M26" s="63"/>
    </row>
    <row r="27" customFormat="1" ht="36" hidden="1" customHeight="1" spans="1:13">
      <c r="A27" s="64" t="s">
        <v>109</v>
      </c>
      <c r="B27" s="65"/>
      <c r="C27" s="65"/>
      <c r="D27" s="65"/>
      <c r="E27" s="65"/>
      <c r="F27" s="65"/>
      <c r="G27" s="65"/>
      <c r="H27" s="65"/>
      <c r="I27" s="66"/>
      <c r="J27" s="23">
        <f>SUM(J25:J26)</f>
        <v>355</v>
      </c>
      <c r="K27" s="23">
        <f>SUM(K25:K26)</f>
        <v>100</v>
      </c>
      <c r="L27" s="14"/>
      <c r="M27" s="75"/>
    </row>
    <row r="28" ht="36" hidden="1" customHeight="1" spans="1:13">
      <c r="A28" s="64" t="s">
        <v>110</v>
      </c>
      <c r="B28" s="65"/>
      <c r="C28" s="65"/>
      <c r="D28" s="65"/>
      <c r="E28" s="65"/>
      <c r="F28" s="65"/>
      <c r="G28" s="65"/>
      <c r="H28" s="65"/>
      <c r="I28" s="66"/>
      <c r="J28" s="23">
        <f>J27+J24+J16+J14+J10</f>
        <v>1273.9</v>
      </c>
      <c r="K28" s="23">
        <f>K27+K24+K16+K14+K10</f>
        <v>350</v>
      </c>
      <c r="L28" s="76"/>
      <c r="M28" s="76"/>
    </row>
  </sheetData>
  <autoFilter xmlns:etc="http://www.wps.cn/officeDocument/2017/etCustomData" ref="A6:M28" etc:filterBottomFollowUsedRange="0">
    <filterColumn colId="1">
      <filters>
        <filter val="汪仁镇"/>
        <filter val="章山街办"/>
        <filter val="金山街办"/>
      </filters>
    </filterColumn>
    <extLst/>
  </autoFilter>
  <mergeCells count="21">
    <mergeCell ref="A2:M2"/>
    <mergeCell ref="A3:M3"/>
    <mergeCell ref="A10:I10"/>
    <mergeCell ref="A14:I14"/>
    <mergeCell ref="A16:I16"/>
    <mergeCell ref="A24:I24"/>
    <mergeCell ref="A27:I27"/>
    <mergeCell ref="A28:I28"/>
    <mergeCell ref="A4:A6"/>
    <mergeCell ref="B4:B6"/>
    <mergeCell ref="C4:C6"/>
    <mergeCell ref="D4:D6"/>
    <mergeCell ref="E4:E6"/>
    <mergeCell ref="F4:F6"/>
    <mergeCell ref="G4:G6"/>
    <mergeCell ref="H4:H6"/>
    <mergeCell ref="I4:I6"/>
    <mergeCell ref="J4:J6"/>
    <mergeCell ref="K4:K6"/>
    <mergeCell ref="L4:L6"/>
    <mergeCell ref="M4:M6"/>
  </mergeCells>
  <pageMargins left="0.290972222222222" right="0.290972222222222" top="0.290972222222222" bottom="0.290972222222222"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4" sqref="D4:D8"/>
    </sheetView>
  </sheetViews>
  <sheetFormatPr defaultColWidth="9" defaultRowHeight="13.5" outlineLevelCol="4"/>
  <cols>
    <col min="1" max="1" width="23.25" style="47" customWidth="1"/>
    <col min="2" max="2" width="9" style="47"/>
    <col min="3" max="3" width="22.625" style="47" customWidth="1"/>
    <col min="4" max="4" width="19.75" style="47" customWidth="1"/>
    <col min="5" max="5" width="28.75" style="47" customWidth="1"/>
    <col min="6" max="16384" width="9" style="47"/>
  </cols>
  <sheetData>
    <row r="1" s="47" customFormat="1" ht="33" customHeight="1" spans="1:5">
      <c r="A1" s="34" t="s">
        <v>111</v>
      </c>
      <c r="B1" s="5"/>
      <c r="C1" s="5"/>
      <c r="D1" s="5"/>
      <c r="E1" s="5"/>
    </row>
    <row r="2" s="47" customFormat="1" ht="40" customHeight="1" spans="1:5">
      <c r="A2" s="48" t="s">
        <v>112</v>
      </c>
      <c r="B2" s="49"/>
      <c r="C2" s="49"/>
      <c r="D2" s="49"/>
      <c r="E2" s="49"/>
    </row>
    <row r="3" s="47" customFormat="1" ht="46" customHeight="1" spans="1:5">
      <c r="A3" s="50" t="s">
        <v>113</v>
      </c>
      <c r="B3" s="50" t="s">
        <v>114</v>
      </c>
      <c r="C3" s="50" t="s">
        <v>115</v>
      </c>
      <c r="D3" s="50" t="s">
        <v>116</v>
      </c>
      <c r="E3" s="50" t="s">
        <v>15</v>
      </c>
    </row>
    <row r="4" s="47" customFormat="1" ht="30" customHeight="1" spans="1:5">
      <c r="A4" s="51" t="s">
        <v>27</v>
      </c>
      <c r="B4" s="52">
        <v>10</v>
      </c>
      <c r="C4" s="53">
        <v>212</v>
      </c>
      <c r="D4" s="53">
        <f>C4*189</f>
        <v>40068</v>
      </c>
      <c r="E4" s="53"/>
    </row>
    <row r="5" s="47" customFormat="1" ht="30" customHeight="1" spans="1:5">
      <c r="A5" s="51" t="s">
        <v>16</v>
      </c>
      <c r="B5" s="52">
        <v>7</v>
      </c>
      <c r="C5" s="53">
        <v>770.98</v>
      </c>
      <c r="D5" s="53">
        <v>146952</v>
      </c>
      <c r="E5" s="53"/>
    </row>
    <row r="6" s="47" customFormat="1" ht="30" customHeight="1" spans="1:5">
      <c r="A6" s="51" t="s">
        <v>34</v>
      </c>
      <c r="B6" s="52">
        <v>6</v>
      </c>
      <c r="C6" s="53">
        <v>680</v>
      </c>
      <c r="D6" s="53">
        <f t="shared" ref="D4:D8" si="0">C6*189</f>
        <v>128520</v>
      </c>
      <c r="E6" s="53"/>
    </row>
    <row r="7" s="47" customFormat="1" ht="30" customHeight="1" spans="1:5">
      <c r="A7" s="51" t="s">
        <v>117</v>
      </c>
      <c r="B7" s="52">
        <v>2</v>
      </c>
      <c r="C7" s="53">
        <v>80</v>
      </c>
      <c r="D7" s="53">
        <f t="shared" si="0"/>
        <v>15120</v>
      </c>
      <c r="E7" s="53"/>
    </row>
    <row r="8" s="47" customFormat="1" ht="30" customHeight="1" spans="1:5">
      <c r="A8" s="51" t="s">
        <v>118</v>
      </c>
      <c r="B8" s="52">
        <v>2</v>
      </c>
      <c r="C8" s="53">
        <v>60</v>
      </c>
      <c r="D8" s="53">
        <f t="shared" si="0"/>
        <v>11340</v>
      </c>
      <c r="E8" s="53"/>
    </row>
    <row r="9" s="47" customFormat="1" ht="30" customHeight="1" spans="1:5">
      <c r="A9" s="54" t="s">
        <v>119</v>
      </c>
      <c r="B9" s="52">
        <v>26</v>
      </c>
      <c r="C9" s="53">
        <v>1802.98</v>
      </c>
      <c r="D9" s="53">
        <f>SUM(D4:D8)</f>
        <v>342000</v>
      </c>
      <c r="E9" s="53"/>
    </row>
  </sheetData>
  <mergeCells count="1">
    <mergeCell ref="A2:E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opLeftCell="A2" workbookViewId="0">
      <selection activeCell="C22" sqref="C22"/>
    </sheetView>
  </sheetViews>
  <sheetFormatPr defaultColWidth="9" defaultRowHeight="14.25" outlineLevelRow="6"/>
  <cols>
    <col min="1" max="1" width="7.625" style="33" customWidth="1"/>
    <col min="2" max="2" width="22.75" style="33" customWidth="1"/>
    <col min="3" max="3" width="26.125" style="33" customWidth="1"/>
    <col min="4" max="4" width="46.25" style="33" customWidth="1"/>
    <col min="5" max="5" width="9.375" style="33" customWidth="1"/>
    <col min="6" max="7" width="8.25" style="33" customWidth="1"/>
    <col min="8" max="8" width="8.875" style="33" customWidth="1"/>
    <col min="9" max="9" width="15.875" style="33" customWidth="1"/>
    <col min="10" max="16384" width="9" style="33"/>
  </cols>
  <sheetData>
    <row r="1" ht="20.25" spans="1:9">
      <c r="A1" s="34" t="s">
        <v>120</v>
      </c>
    </row>
    <row r="2" s="33" customFormat="1" ht="33" customHeight="1" spans="1:9">
      <c r="A2" s="35" t="s">
        <v>121</v>
      </c>
      <c r="B2" s="35"/>
      <c r="C2" s="35"/>
      <c r="D2" s="35"/>
      <c r="E2" s="35"/>
      <c r="F2" s="35"/>
      <c r="G2" s="35"/>
      <c r="H2" s="35"/>
      <c r="I2" s="36"/>
    </row>
    <row r="3" s="33" customFormat="1" ht="24" customHeight="1" spans="1:9">
      <c r="A3" s="36"/>
      <c r="B3" s="37"/>
      <c r="C3" s="37"/>
      <c r="D3" s="37"/>
      <c r="E3" s="36"/>
      <c r="F3" s="36"/>
      <c r="G3" s="38" t="s">
        <v>122</v>
      </c>
      <c r="I3" s="36"/>
    </row>
    <row r="4" s="33" customFormat="1" ht="61" customHeight="1" spans="1:9">
      <c r="A4" s="39" t="s">
        <v>3</v>
      </c>
      <c r="B4" s="39" t="s">
        <v>123</v>
      </c>
      <c r="C4" s="39" t="s">
        <v>7</v>
      </c>
      <c r="D4" s="39" t="s">
        <v>124</v>
      </c>
      <c r="E4" s="39" t="s">
        <v>125</v>
      </c>
      <c r="F4" s="40" t="s">
        <v>126</v>
      </c>
      <c r="G4" s="40" t="s">
        <v>127</v>
      </c>
      <c r="H4" s="41" t="s">
        <v>128</v>
      </c>
      <c r="I4" s="42"/>
    </row>
    <row r="5" s="33" customFormat="1" ht="61" customHeight="1" spans="1:9">
      <c r="A5" s="43">
        <v>1</v>
      </c>
      <c r="B5" s="43" t="s">
        <v>129</v>
      </c>
      <c r="C5" s="44" t="s">
        <v>130</v>
      </c>
      <c r="D5" s="45" t="s">
        <v>131</v>
      </c>
      <c r="E5" s="44">
        <v>240</v>
      </c>
      <c r="F5" s="44">
        <v>100</v>
      </c>
      <c r="G5" s="43">
        <v>10</v>
      </c>
      <c r="H5" s="46">
        <v>100</v>
      </c>
      <c r="I5" s="42"/>
    </row>
    <row r="6" s="33" customFormat="1" ht="66" customHeight="1" spans="1:9">
      <c r="A6" s="43">
        <v>2</v>
      </c>
      <c r="B6" s="43" t="s">
        <v>132</v>
      </c>
      <c r="C6" s="28" t="s">
        <v>133</v>
      </c>
      <c r="D6" s="28" t="s">
        <v>134</v>
      </c>
      <c r="E6" s="28">
        <v>60</v>
      </c>
      <c r="F6" s="28">
        <v>50</v>
      </c>
      <c r="G6" s="43">
        <v>56</v>
      </c>
      <c r="H6" s="46">
        <v>50</v>
      </c>
      <c r="I6" s="42"/>
    </row>
    <row r="7" s="33" customFormat="1" ht="27" customHeight="1" spans="1:9">
      <c r="A7" s="39" t="s">
        <v>135</v>
      </c>
      <c r="B7" s="39"/>
      <c r="C7" s="39"/>
      <c r="D7" s="39"/>
      <c r="E7" s="39"/>
      <c r="F7" s="40"/>
      <c r="G7" s="40"/>
      <c r="H7" s="41"/>
      <c r="I7" s="42"/>
    </row>
  </sheetData>
  <mergeCells count="2">
    <mergeCell ref="A2:H2"/>
    <mergeCell ref="A7:D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S35"/>
  <sheetViews>
    <sheetView tabSelected="1" topLeftCell="A27" workbookViewId="0">
      <selection activeCell="R28" sqref="Q28:R28"/>
    </sheetView>
  </sheetViews>
  <sheetFormatPr defaultColWidth="9" defaultRowHeight="13.5"/>
  <cols>
    <col min="1" max="1" width="7.94166666666667" style="2" customWidth="1"/>
    <col min="2" max="2" width="15.875" style="2" customWidth="1"/>
    <col min="3" max="3" width="10.5333333333333" style="2" customWidth="1"/>
    <col min="4" max="4" width="11.9166666666667" style="2" customWidth="1"/>
    <col min="5" max="5" width="12.7916666666667" style="2" customWidth="1"/>
    <col min="6" max="6" width="8.38333333333333" style="2" customWidth="1"/>
    <col min="7" max="7" width="38.75" style="3" customWidth="1"/>
    <col min="8" max="8" width="9.11666666666667" style="3" customWidth="1"/>
    <col min="9" max="10" width="8.675" style="3" customWidth="1"/>
    <col min="11" max="11" width="8.96666666666667" style="3" customWidth="1"/>
    <col min="12" max="12" width="7.5" style="3" customWidth="1"/>
    <col min="13" max="13" width="7.2" style="3" customWidth="1"/>
    <col min="14" max="16" width="6.90833333333333" style="3" customWidth="1"/>
    <col min="17" max="17" width="14.2666666666667" style="3" customWidth="1"/>
    <col min="18" max="18" width="15.4333333333333" style="3" customWidth="1"/>
    <col min="19" max="20" width="7.79166666666667" style="2" customWidth="1"/>
    <col min="21" max="21" width="9.21666666666667" style="4" customWidth="1"/>
    <col min="22" max="22" width="7.94166666666667" style="2" customWidth="1"/>
    <col min="23" max="24" width="12.0583333333333" style="3" customWidth="1"/>
    <col min="25" max="71" width="9" style="5"/>
    <col min="72" max="16384" width="9" style="3"/>
  </cols>
  <sheetData>
    <row r="1" s="1" customFormat="1" ht="25" customHeight="1" spans="1:71">
      <c r="A1" s="6" t="s">
        <v>136</v>
      </c>
      <c r="B1" s="6"/>
      <c r="C1" s="6"/>
      <c r="D1" s="6"/>
      <c r="E1" s="6"/>
      <c r="F1" s="6"/>
      <c r="G1" s="6"/>
      <c r="H1" s="6"/>
      <c r="I1" s="6"/>
      <c r="J1" s="6"/>
      <c r="K1" s="6"/>
      <c r="L1" s="6"/>
      <c r="M1" s="6"/>
      <c r="N1" s="6"/>
      <c r="O1" s="6"/>
      <c r="P1" s="6"/>
      <c r="Q1" s="6"/>
      <c r="R1" s="6"/>
      <c r="S1" s="6"/>
      <c r="T1" s="6"/>
      <c r="U1" s="6"/>
      <c r="V1" s="6"/>
      <c r="W1" s="6"/>
      <c r="X1" s="6"/>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1" customFormat="1" ht="23" customHeight="1" spans="1:71">
      <c r="A2" s="6"/>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1" customFormat="1" ht="42" customHeight="1" spans="1:71">
      <c r="A3" s="8" t="s">
        <v>3</v>
      </c>
      <c r="B3" s="8" t="s">
        <v>7</v>
      </c>
      <c r="C3" s="8" t="s">
        <v>137</v>
      </c>
      <c r="D3" s="8" t="s">
        <v>138</v>
      </c>
      <c r="E3" s="8" t="s">
        <v>139</v>
      </c>
      <c r="F3" s="8" t="s">
        <v>11</v>
      </c>
      <c r="G3" s="8" t="s">
        <v>140</v>
      </c>
      <c r="H3" s="8" t="s">
        <v>141</v>
      </c>
      <c r="I3" s="8" t="s">
        <v>142</v>
      </c>
      <c r="J3" s="8"/>
      <c r="K3" s="8" t="s">
        <v>143</v>
      </c>
      <c r="L3" s="8" t="s">
        <v>144</v>
      </c>
      <c r="M3" s="8"/>
      <c r="N3" s="8" t="s">
        <v>145</v>
      </c>
      <c r="O3" s="8" t="s">
        <v>146</v>
      </c>
      <c r="P3" s="8" t="s">
        <v>147</v>
      </c>
      <c r="Q3" s="8" t="s">
        <v>148</v>
      </c>
      <c r="R3" s="8" t="s">
        <v>149</v>
      </c>
      <c r="S3" s="8" t="s">
        <v>150</v>
      </c>
      <c r="T3" s="8" t="s">
        <v>151</v>
      </c>
      <c r="U3" s="8" t="s">
        <v>152</v>
      </c>
      <c r="V3" s="9" t="s">
        <v>153</v>
      </c>
      <c r="W3" s="8" t="s">
        <v>154</v>
      </c>
      <c r="X3" s="8" t="s">
        <v>15</v>
      </c>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1" customFormat="1" ht="55" customHeight="1" spans="1:71">
      <c r="A4" s="8"/>
      <c r="B4" s="8"/>
      <c r="C4" s="8"/>
      <c r="D4" s="8"/>
      <c r="E4" s="8"/>
      <c r="F4" s="8"/>
      <c r="G4" s="8"/>
      <c r="H4" s="8"/>
      <c r="I4" s="8" t="s">
        <v>155</v>
      </c>
      <c r="J4" s="8" t="s">
        <v>156</v>
      </c>
      <c r="K4" s="8"/>
      <c r="L4" s="8" t="s">
        <v>157</v>
      </c>
      <c r="M4" s="8" t="s">
        <v>158</v>
      </c>
      <c r="N4" s="8"/>
      <c r="O4" s="8"/>
      <c r="P4" s="8"/>
      <c r="Q4" s="8"/>
      <c r="R4" s="8"/>
      <c r="S4" s="8"/>
      <c r="T4" s="8"/>
      <c r="U4" s="8"/>
      <c r="V4" s="9"/>
      <c r="W4" s="8"/>
      <c r="X4" s="8"/>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ht="45" customHeight="1" spans="1:71">
      <c r="A5" s="10">
        <v>1</v>
      </c>
      <c r="B5" s="11" t="s">
        <v>19</v>
      </c>
      <c r="C5" s="11" t="s">
        <v>159</v>
      </c>
      <c r="D5" s="11" t="s">
        <v>160</v>
      </c>
      <c r="E5" s="11" t="s">
        <v>161</v>
      </c>
      <c r="F5" s="11" t="s">
        <v>17</v>
      </c>
      <c r="G5" s="12" t="s">
        <v>20</v>
      </c>
      <c r="H5" s="13">
        <v>138</v>
      </c>
      <c r="I5" s="14">
        <v>40</v>
      </c>
      <c r="J5" s="14">
        <f>H5-I5</f>
        <v>98</v>
      </c>
      <c r="K5" s="14" t="s">
        <v>162</v>
      </c>
      <c r="L5" s="11" t="s">
        <v>163</v>
      </c>
      <c r="M5" s="11" t="s">
        <v>164</v>
      </c>
      <c r="N5" s="11" t="s">
        <v>163</v>
      </c>
      <c r="O5" s="11" t="s">
        <v>164</v>
      </c>
      <c r="P5" s="11" t="s">
        <v>164</v>
      </c>
      <c r="Q5" s="15" t="s">
        <v>165</v>
      </c>
      <c r="R5" s="11" t="s">
        <v>166</v>
      </c>
      <c r="S5" s="11">
        <v>500</v>
      </c>
      <c r="T5" s="11">
        <v>200</v>
      </c>
      <c r="U5" s="16" t="s">
        <v>22</v>
      </c>
      <c r="V5" s="11" t="s">
        <v>167</v>
      </c>
      <c r="W5" s="11" t="s">
        <v>164</v>
      </c>
      <c r="X5" s="17"/>
    </row>
    <row r="6" ht="45" customHeight="1" spans="1:71">
      <c r="A6" s="10">
        <v>2</v>
      </c>
      <c r="B6" s="11" t="s">
        <v>24</v>
      </c>
      <c r="C6" s="11" t="s">
        <v>159</v>
      </c>
      <c r="D6" s="11" t="s">
        <v>160</v>
      </c>
      <c r="E6" s="11" t="s">
        <v>161</v>
      </c>
      <c r="F6" s="11" t="s">
        <v>17</v>
      </c>
      <c r="G6" s="18" t="s">
        <v>25</v>
      </c>
      <c r="H6" s="13">
        <v>60</v>
      </c>
      <c r="I6" s="14">
        <v>17</v>
      </c>
      <c r="J6" s="14">
        <f>H6-I6</f>
        <v>43</v>
      </c>
      <c r="K6" s="14" t="s">
        <v>162</v>
      </c>
      <c r="L6" s="11" t="s">
        <v>163</v>
      </c>
      <c r="M6" s="11" t="s">
        <v>164</v>
      </c>
      <c r="N6" s="11" t="s">
        <v>163</v>
      </c>
      <c r="O6" s="11" t="s">
        <v>164</v>
      </c>
      <c r="P6" s="11" t="s">
        <v>164</v>
      </c>
      <c r="Q6" s="15" t="s">
        <v>165</v>
      </c>
      <c r="R6" s="11" t="s">
        <v>166</v>
      </c>
      <c r="S6" s="11">
        <v>200</v>
      </c>
      <c r="T6" s="11">
        <v>38</v>
      </c>
      <c r="U6" s="16" t="s">
        <v>168</v>
      </c>
      <c r="V6" s="16" t="s">
        <v>169</v>
      </c>
      <c r="W6" s="11" t="s">
        <v>164</v>
      </c>
      <c r="X6" s="17"/>
    </row>
    <row r="7" ht="45" customHeight="1" spans="1:71">
      <c r="A7" s="10">
        <v>3</v>
      </c>
      <c r="B7" s="11" t="s">
        <v>29</v>
      </c>
      <c r="C7" s="11" t="s">
        <v>159</v>
      </c>
      <c r="D7" s="11" t="s">
        <v>160</v>
      </c>
      <c r="E7" s="11" t="s">
        <v>161</v>
      </c>
      <c r="F7" s="11" t="s">
        <v>28</v>
      </c>
      <c r="G7" s="19" t="s">
        <v>30</v>
      </c>
      <c r="H7" s="16">
        <v>29.6</v>
      </c>
      <c r="I7" s="16">
        <v>8</v>
      </c>
      <c r="J7" s="14">
        <f>H7-I7</f>
        <v>21.6</v>
      </c>
      <c r="K7" s="14" t="s">
        <v>162</v>
      </c>
      <c r="L7" s="11" t="s">
        <v>163</v>
      </c>
      <c r="M7" s="11" t="s">
        <v>164</v>
      </c>
      <c r="N7" s="11" t="s">
        <v>163</v>
      </c>
      <c r="O7" s="11" t="s">
        <v>164</v>
      </c>
      <c r="P7" s="11" t="s">
        <v>164</v>
      </c>
      <c r="Q7" s="15" t="s">
        <v>165</v>
      </c>
      <c r="R7" s="11" t="s">
        <v>166</v>
      </c>
      <c r="S7" s="16">
        <v>24</v>
      </c>
      <c r="T7" s="16">
        <v>5</v>
      </c>
      <c r="U7" s="11" t="s">
        <v>31</v>
      </c>
      <c r="V7" s="11" t="s">
        <v>170</v>
      </c>
      <c r="W7" s="11" t="s">
        <v>164</v>
      </c>
      <c r="X7" s="17"/>
    </row>
    <row r="8" ht="25" customHeight="1" spans="1:71">
      <c r="A8" s="20" t="s">
        <v>33</v>
      </c>
      <c r="B8" s="21"/>
      <c r="C8" s="21"/>
      <c r="D8" s="21"/>
      <c r="E8" s="21"/>
      <c r="F8" s="21"/>
      <c r="G8" s="22"/>
      <c r="H8" s="23">
        <f>SUM(H5:H7)</f>
        <v>227.6</v>
      </c>
      <c r="I8" s="23">
        <f>SUM(I5:I7)</f>
        <v>65</v>
      </c>
      <c r="J8" s="23">
        <f>SUM(J5:J7)</f>
        <v>162.6</v>
      </c>
      <c r="K8" s="14"/>
      <c r="L8" s="11"/>
      <c r="M8" s="11"/>
      <c r="N8" s="11"/>
      <c r="O8" s="11"/>
      <c r="P8" s="11"/>
      <c r="Q8" s="11"/>
      <c r="R8" s="11"/>
      <c r="S8" s="11"/>
      <c r="T8" s="11"/>
      <c r="U8" s="11"/>
      <c r="V8" s="11"/>
      <c r="W8" s="11"/>
      <c r="X8" s="17"/>
    </row>
    <row r="9" ht="45" customHeight="1" spans="1:71">
      <c r="A9" s="10">
        <v>4</v>
      </c>
      <c r="B9" s="11" t="s">
        <v>37</v>
      </c>
      <c r="C9" s="11" t="s">
        <v>159</v>
      </c>
      <c r="D9" s="11" t="s">
        <v>160</v>
      </c>
      <c r="E9" s="11" t="s">
        <v>161</v>
      </c>
      <c r="F9" s="11" t="s">
        <v>35</v>
      </c>
      <c r="G9" s="24" t="s">
        <v>38</v>
      </c>
      <c r="H9" s="16">
        <v>156.8</v>
      </c>
      <c r="I9" s="16">
        <v>45</v>
      </c>
      <c r="J9" s="14">
        <f>H9-I9</f>
        <v>111.8</v>
      </c>
      <c r="K9" s="14" t="s">
        <v>162</v>
      </c>
      <c r="L9" s="11" t="s">
        <v>163</v>
      </c>
      <c r="M9" s="11" t="s">
        <v>164</v>
      </c>
      <c r="N9" s="11" t="s">
        <v>163</v>
      </c>
      <c r="O9" s="11" t="s">
        <v>164</v>
      </c>
      <c r="P9" s="11" t="s">
        <v>164</v>
      </c>
      <c r="Q9" s="15" t="s">
        <v>165</v>
      </c>
      <c r="R9" s="11" t="s">
        <v>166</v>
      </c>
      <c r="S9" s="11">
        <v>100</v>
      </c>
      <c r="T9" s="11">
        <v>10</v>
      </c>
      <c r="U9" s="11" t="s">
        <v>171</v>
      </c>
      <c r="V9" s="11" t="s">
        <v>172</v>
      </c>
      <c r="W9" s="11" t="s">
        <v>164</v>
      </c>
      <c r="X9" s="17"/>
    </row>
    <row r="10" ht="45" customHeight="1" spans="1:71">
      <c r="A10" s="10">
        <v>5</v>
      </c>
      <c r="B10" s="11" t="s">
        <v>43</v>
      </c>
      <c r="C10" s="11" t="s">
        <v>159</v>
      </c>
      <c r="D10" s="11" t="s">
        <v>173</v>
      </c>
      <c r="E10" s="11" t="s">
        <v>174</v>
      </c>
      <c r="F10" s="11" t="s">
        <v>42</v>
      </c>
      <c r="G10" s="19" t="s">
        <v>44</v>
      </c>
      <c r="H10" s="16">
        <v>67</v>
      </c>
      <c r="I10" s="16">
        <v>20</v>
      </c>
      <c r="J10" s="14">
        <f>H10-I10</f>
        <v>47</v>
      </c>
      <c r="K10" s="14" t="s">
        <v>162</v>
      </c>
      <c r="L10" s="11" t="s">
        <v>163</v>
      </c>
      <c r="M10" s="11" t="s">
        <v>164</v>
      </c>
      <c r="N10" s="11" t="s">
        <v>163</v>
      </c>
      <c r="O10" s="11" t="s">
        <v>164</v>
      </c>
      <c r="P10" s="11" t="s">
        <v>164</v>
      </c>
      <c r="Q10" s="15" t="s">
        <v>165</v>
      </c>
      <c r="R10" s="11" t="s">
        <v>166</v>
      </c>
      <c r="S10" s="16">
        <v>50</v>
      </c>
      <c r="T10" s="16">
        <v>40</v>
      </c>
      <c r="U10" s="11" t="s">
        <v>46</v>
      </c>
      <c r="V10" s="11" t="s">
        <v>175</v>
      </c>
      <c r="W10" s="11" t="s">
        <v>164</v>
      </c>
      <c r="X10" s="17"/>
    </row>
    <row r="11" ht="45" customHeight="1" spans="1:71">
      <c r="A11" s="10">
        <v>6</v>
      </c>
      <c r="B11" s="11" t="s">
        <v>50</v>
      </c>
      <c r="C11" s="11" t="s">
        <v>159</v>
      </c>
      <c r="D11" s="11" t="s">
        <v>160</v>
      </c>
      <c r="E11" s="11" t="s">
        <v>161</v>
      </c>
      <c r="F11" s="11" t="s">
        <v>49</v>
      </c>
      <c r="G11" s="19" t="s">
        <v>51</v>
      </c>
      <c r="H11" s="16">
        <v>67</v>
      </c>
      <c r="I11" s="16">
        <v>20</v>
      </c>
      <c r="J11" s="14">
        <f>H11-I11</f>
        <v>47</v>
      </c>
      <c r="K11" s="14" t="s">
        <v>162</v>
      </c>
      <c r="L11" s="11" t="s">
        <v>163</v>
      </c>
      <c r="M11" s="11" t="s">
        <v>164</v>
      </c>
      <c r="N11" s="11" t="s">
        <v>163</v>
      </c>
      <c r="O11" s="11" t="s">
        <v>164</v>
      </c>
      <c r="P11" s="11" t="s">
        <v>164</v>
      </c>
      <c r="Q11" s="15" t="s">
        <v>165</v>
      </c>
      <c r="R11" s="11" t="s">
        <v>166</v>
      </c>
      <c r="S11" s="11">
        <v>186</v>
      </c>
      <c r="T11" s="11">
        <v>86</v>
      </c>
      <c r="U11" s="11" t="s">
        <v>52</v>
      </c>
      <c r="V11" s="11" t="s">
        <v>176</v>
      </c>
      <c r="W11" s="11" t="s">
        <v>164</v>
      </c>
      <c r="X11" s="17"/>
    </row>
    <row r="12" ht="25" customHeight="1" spans="1:71">
      <c r="A12" s="20" t="s">
        <v>54</v>
      </c>
      <c r="B12" s="21"/>
      <c r="C12" s="21"/>
      <c r="D12" s="21"/>
      <c r="E12" s="21"/>
      <c r="F12" s="21"/>
      <c r="G12" s="22"/>
      <c r="H12" s="23">
        <f>SUM(H9:H11)</f>
        <v>290.8</v>
      </c>
      <c r="I12" s="23">
        <f>SUM(I9:I11)</f>
        <v>85</v>
      </c>
      <c r="J12" s="23">
        <f>SUM(J9:J11)</f>
        <v>205.8</v>
      </c>
      <c r="K12" s="14"/>
      <c r="L12" s="11"/>
      <c r="M12" s="11"/>
      <c r="N12" s="11"/>
      <c r="O12" s="11"/>
      <c r="P12" s="11"/>
      <c r="Q12" s="11"/>
      <c r="R12" s="11"/>
      <c r="S12" s="11"/>
      <c r="T12" s="11"/>
      <c r="U12" s="11"/>
      <c r="V12" s="11"/>
      <c r="W12" s="11"/>
      <c r="X12" s="17"/>
    </row>
    <row r="13" ht="45" customHeight="1" spans="1:71">
      <c r="A13" s="10">
        <v>7</v>
      </c>
      <c r="B13" s="11" t="s">
        <v>56</v>
      </c>
      <c r="C13" s="11" t="s">
        <v>159</v>
      </c>
      <c r="D13" s="11" t="s">
        <v>160</v>
      </c>
      <c r="E13" s="11" t="s">
        <v>161</v>
      </c>
      <c r="F13" s="11" t="s">
        <v>17</v>
      </c>
      <c r="G13" s="12" t="s">
        <v>57</v>
      </c>
      <c r="H13" s="14">
        <v>100</v>
      </c>
      <c r="I13" s="14">
        <v>20</v>
      </c>
      <c r="J13" s="14">
        <f>H13-I13</f>
        <v>80</v>
      </c>
      <c r="K13" s="14" t="s">
        <v>162</v>
      </c>
      <c r="L13" s="11" t="s">
        <v>163</v>
      </c>
      <c r="M13" s="11" t="s">
        <v>164</v>
      </c>
      <c r="N13" s="11" t="s">
        <v>163</v>
      </c>
      <c r="O13" s="11" t="s">
        <v>164</v>
      </c>
      <c r="P13" s="11" t="s">
        <v>164</v>
      </c>
      <c r="Q13" s="15" t="s">
        <v>165</v>
      </c>
      <c r="R13" s="11" t="s">
        <v>166</v>
      </c>
      <c r="S13" s="11">
        <v>350</v>
      </c>
      <c r="T13" s="11">
        <v>150</v>
      </c>
      <c r="U13" s="25" t="s">
        <v>58</v>
      </c>
      <c r="V13" s="11" t="s">
        <v>177</v>
      </c>
      <c r="W13" s="11" t="s">
        <v>164</v>
      </c>
      <c r="X13" s="17"/>
    </row>
    <row r="14" ht="24" customHeight="1" spans="1:71">
      <c r="A14" s="20" t="s">
        <v>59</v>
      </c>
      <c r="B14" s="21"/>
      <c r="C14" s="21"/>
      <c r="D14" s="21"/>
      <c r="E14" s="21"/>
      <c r="F14" s="21"/>
      <c r="G14" s="22"/>
      <c r="H14" s="26">
        <f>SUM(H13:H13)</f>
        <v>100</v>
      </c>
      <c r="I14" s="26">
        <f>SUM(I13:I13)</f>
        <v>20</v>
      </c>
      <c r="J14" s="26">
        <f>SUM(J13:J13)</f>
        <v>80</v>
      </c>
      <c r="K14" s="14"/>
      <c r="L14" s="11"/>
      <c r="M14" s="11"/>
      <c r="N14" s="11"/>
      <c r="O14" s="11"/>
      <c r="P14" s="11"/>
      <c r="Q14" s="11"/>
      <c r="R14" s="11"/>
      <c r="S14" s="11"/>
      <c r="T14" s="11"/>
      <c r="U14" s="11"/>
      <c r="V14" s="11"/>
      <c r="W14" s="11"/>
      <c r="X14" s="17"/>
    </row>
    <row r="15" ht="45" customHeight="1" spans="1:71">
      <c r="A15" s="10">
        <v>8</v>
      </c>
      <c r="B15" s="11" t="s">
        <v>62</v>
      </c>
      <c r="C15" s="11" t="s">
        <v>159</v>
      </c>
      <c r="D15" s="11" t="s">
        <v>160</v>
      </c>
      <c r="E15" s="11" t="s">
        <v>161</v>
      </c>
      <c r="F15" s="11" t="s">
        <v>60</v>
      </c>
      <c r="G15" s="12" t="s">
        <v>63</v>
      </c>
      <c r="H15" s="14">
        <v>100</v>
      </c>
      <c r="I15" s="14">
        <v>30</v>
      </c>
      <c r="J15" s="14">
        <f t="shared" ref="J15:J22" si="0">H15-I15</f>
        <v>70</v>
      </c>
      <c r="K15" s="14" t="s">
        <v>162</v>
      </c>
      <c r="L15" s="11" t="s">
        <v>163</v>
      </c>
      <c r="M15" s="11" t="s">
        <v>164</v>
      </c>
      <c r="N15" s="11" t="s">
        <v>163</v>
      </c>
      <c r="O15" s="11" t="s">
        <v>164</v>
      </c>
      <c r="P15" s="11" t="s">
        <v>164</v>
      </c>
      <c r="Q15" s="15" t="s">
        <v>165</v>
      </c>
      <c r="R15" s="11" t="s">
        <v>166</v>
      </c>
      <c r="S15" s="11">
        <v>3000</v>
      </c>
      <c r="T15" s="11">
        <v>30</v>
      </c>
      <c r="U15" s="11" t="s">
        <v>64</v>
      </c>
      <c r="V15" s="11" t="s">
        <v>178</v>
      </c>
      <c r="W15" s="11" t="s">
        <v>164</v>
      </c>
      <c r="X15" s="17"/>
    </row>
    <row r="16" ht="45" customHeight="1" spans="1:71">
      <c r="A16" s="10">
        <v>9</v>
      </c>
      <c r="B16" s="11" t="s">
        <v>67</v>
      </c>
      <c r="C16" s="11" t="s">
        <v>159</v>
      </c>
      <c r="D16" s="11" t="s">
        <v>160</v>
      </c>
      <c r="E16" s="11" t="s">
        <v>161</v>
      </c>
      <c r="F16" s="11" t="s">
        <v>66</v>
      </c>
      <c r="G16" s="19" t="s">
        <v>68</v>
      </c>
      <c r="H16" s="25">
        <v>36</v>
      </c>
      <c r="I16" s="16">
        <v>10</v>
      </c>
      <c r="J16" s="14">
        <f t="shared" si="0"/>
        <v>26</v>
      </c>
      <c r="K16" s="14" t="s">
        <v>162</v>
      </c>
      <c r="L16" s="11" t="s">
        <v>163</v>
      </c>
      <c r="M16" s="11" t="s">
        <v>164</v>
      </c>
      <c r="N16" s="11" t="s">
        <v>163</v>
      </c>
      <c r="O16" s="11" t="s">
        <v>164</v>
      </c>
      <c r="P16" s="11" t="s">
        <v>164</v>
      </c>
      <c r="Q16" s="15" t="s">
        <v>165</v>
      </c>
      <c r="R16" s="11" t="s">
        <v>166</v>
      </c>
      <c r="S16" s="16">
        <v>50</v>
      </c>
      <c r="T16" s="16">
        <v>40</v>
      </c>
      <c r="U16" s="11" t="s">
        <v>70</v>
      </c>
      <c r="V16" s="11" t="s">
        <v>179</v>
      </c>
      <c r="W16" s="11" t="s">
        <v>164</v>
      </c>
      <c r="X16" s="17"/>
    </row>
    <row r="17" ht="45" customHeight="1" spans="1:24">
      <c r="A17" s="10">
        <v>10</v>
      </c>
      <c r="B17" s="11" t="s">
        <v>73</v>
      </c>
      <c r="C17" s="11" t="s">
        <v>159</v>
      </c>
      <c r="D17" s="11" t="s">
        <v>160</v>
      </c>
      <c r="E17" s="11" t="s">
        <v>161</v>
      </c>
      <c r="F17" s="11" t="s">
        <v>72</v>
      </c>
      <c r="G17" s="19" t="s">
        <v>74</v>
      </c>
      <c r="H17" s="25">
        <v>50</v>
      </c>
      <c r="I17" s="25">
        <v>10</v>
      </c>
      <c r="J17" s="14">
        <f t="shared" si="0"/>
        <v>40</v>
      </c>
      <c r="K17" s="14" t="s">
        <v>162</v>
      </c>
      <c r="L17" s="11" t="s">
        <v>163</v>
      </c>
      <c r="M17" s="11" t="s">
        <v>164</v>
      </c>
      <c r="N17" s="11" t="s">
        <v>163</v>
      </c>
      <c r="O17" s="11" t="s">
        <v>164</v>
      </c>
      <c r="P17" s="11" t="s">
        <v>164</v>
      </c>
      <c r="Q17" s="15" t="s">
        <v>165</v>
      </c>
      <c r="R17" s="11" t="s">
        <v>166</v>
      </c>
      <c r="S17" s="16">
        <v>10</v>
      </c>
      <c r="T17" s="16">
        <v>10</v>
      </c>
      <c r="U17" s="11" t="s">
        <v>75</v>
      </c>
      <c r="V17" s="11" t="s">
        <v>180</v>
      </c>
      <c r="W17" s="11" t="s">
        <v>164</v>
      </c>
      <c r="X17" s="17"/>
    </row>
    <row r="18" ht="45" customHeight="1" spans="1:24">
      <c r="A18" s="10">
        <v>11</v>
      </c>
      <c r="B18" s="11" t="s">
        <v>77</v>
      </c>
      <c r="C18" s="11" t="s">
        <v>159</v>
      </c>
      <c r="D18" s="11" t="s">
        <v>160</v>
      </c>
      <c r="E18" s="11" t="s">
        <v>161</v>
      </c>
      <c r="F18" s="11" t="s">
        <v>35</v>
      </c>
      <c r="G18" s="12" t="s">
        <v>78</v>
      </c>
      <c r="H18" s="14">
        <v>20</v>
      </c>
      <c r="I18" s="14">
        <v>5</v>
      </c>
      <c r="J18" s="14">
        <f t="shared" si="0"/>
        <v>15</v>
      </c>
      <c r="K18" s="14" t="s">
        <v>162</v>
      </c>
      <c r="L18" s="11" t="s">
        <v>163</v>
      </c>
      <c r="M18" s="11" t="s">
        <v>164</v>
      </c>
      <c r="N18" s="11" t="s">
        <v>163</v>
      </c>
      <c r="O18" s="11" t="s">
        <v>164</v>
      </c>
      <c r="P18" s="11" t="s">
        <v>164</v>
      </c>
      <c r="Q18" s="15" t="s">
        <v>165</v>
      </c>
      <c r="R18" s="11" t="s">
        <v>166</v>
      </c>
      <c r="S18" s="11">
        <v>50</v>
      </c>
      <c r="T18" s="11">
        <v>10</v>
      </c>
      <c r="U18" s="11" t="s">
        <v>79</v>
      </c>
      <c r="V18" s="11" t="s">
        <v>181</v>
      </c>
      <c r="W18" s="11" t="s">
        <v>164</v>
      </c>
      <c r="X18" s="17"/>
    </row>
    <row r="19" ht="45" customHeight="1" spans="1:24">
      <c r="A19" s="10">
        <v>12</v>
      </c>
      <c r="B19" s="11" t="s">
        <v>81</v>
      </c>
      <c r="C19" s="11" t="s">
        <v>159</v>
      </c>
      <c r="D19" s="11" t="s">
        <v>160</v>
      </c>
      <c r="E19" s="11" t="s">
        <v>161</v>
      </c>
      <c r="F19" s="11" t="s">
        <v>28</v>
      </c>
      <c r="G19" s="19" t="s">
        <v>82</v>
      </c>
      <c r="H19" s="25">
        <v>28.5</v>
      </c>
      <c r="I19" s="16">
        <v>8</v>
      </c>
      <c r="J19" s="14">
        <f t="shared" si="0"/>
        <v>20.5</v>
      </c>
      <c r="K19" s="14" t="s">
        <v>162</v>
      </c>
      <c r="L19" s="11" t="s">
        <v>163</v>
      </c>
      <c r="M19" s="11" t="s">
        <v>164</v>
      </c>
      <c r="N19" s="11" t="s">
        <v>163</v>
      </c>
      <c r="O19" s="11" t="s">
        <v>164</v>
      </c>
      <c r="P19" s="11" t="s">
        <v>164</v>
      </c>
      <c r="Q19" s="15" t="s">
        <v>165</v>
      </c>
      <c r="R19" s="11" t="s">
        <v>166</v>
      </c>
      <c r="S19" s="16">
        <v>24</v>
      </c>
      <c r="T19" s="16">
        <v>5</v>
      </c>
      <c r="U19" s="11" t="s">
        <v>182</v>
      </c>
      <c r="V19" s="11" t="s">
        <v>183</v>
      </c>
      <c r="W19" s="11" t="s">
        <v>164</v>
      </c>
      <c r="X19" s="17"/>
    </row>
    <row r="20" ht="45" customHeight="1" spans="1:24">
      <c r="A20" s="10">
        <v>13</v>
      </c>
      <c r="B20" s="11" t="s">
        <v>86</v>
      </c>
      <c r="C20" s="11" t="s">
        <v>159</v>
      </c>
      <c r="D20" s="11" t="s">
        <v>160</v>
      </c>
      <c r="E20" s="11" t="s">
        <v>161</v>
      </c>
      <c r="F20" s="11" t="s">
        <v>85</v>
      </c>
      <c r="G20" s="19" t="s">
        <v>87</v>
      </c>
      <c r="H20" s="25">
        <v>26</v>
      </c>
      <c r="I20" s="25">
        <v>7</v>
      </c>
      <c r="J20" s="14">
        <f t="shared" si="0"/>
        <v>19</v>
      </c>
      <c r="K20" s="14" t="s">
        <v>162</v>
      </c>
      <c r="L20" s="11" t="s">
        <v>163</v>
      </c>
      <c r="M20" s="11" t="s">
        <v>164</v>
      </c>
      <c r="N20" s="11" t="s">
        <v>163</v>
      </c>
      <c r="O20" s="11" t="s">
        <v>164</v>
      </c>
      <c r="P20" s="11" t="s">
        <v>164</v>
      </c>
      <c r="Q20" s="15" t="s">
        <v>165</v>
      </c>
      <c r="R20" s="11" t="s">
        <v>166</v>
      </c>
      <c r="S20" s="16">
        <v>64</v>
      </c>
      <c r="T20" s="16">
        <v>34</v>
      </c>
      <c r="U20" s="11" t="s">
        <v>184</v>
      </c>
      <c r="V20" s="11" t="s">
        <v>185</v>
      </c>
      <c r="W20" s="11" t="s">
        <v>164</v>
      </c>
      <c r="X20" s="17"/>
    </row>
    <row r="21" ht="45" customHeight="1" spans="1:24">
      <c r="A21" s="10">
        <v>14</v>
      </c>
      <c r="B21" s="11" t="s">
        <v>91</v>
      </c>
      <c r="C21" s="11" t="s">
        <v>159</v>
      </c>
      <c r="D21" s="11" t="s">
        <v>160</v>
      </c>
      <c r="E21" s="11" t="s">
        <v>161</v>
      </c>
      <c r="F21" s="11" t="s">
        <v>90</v>
      </c>
      <c r="G21" s="19" t="s">
        <v>186</v>
      </c>
      <c r="H21" s="25">
        <v>40</v>
      </c>
      <c r="I21" s="25">
        <v>10</v>
      </c>
      <c r="J21" s="14">
        <f t="shared" si="0"/>
        <v>30</v>
      </c>
      <c r="K21" s="14" t="s">
        <v>162</v>
      </c>
      <c r="L21" s="11" t="s">
        <v>163</v>
      </c>
      <c r="M21" s="11" t="s">
        <v>164</v>
      </c>
      <c r="N21" s="11" t="s">
        <v>163</v>
      </c>
      <c r="O21" s="11" t="s">
        <v>164</v>
      </c>
      <c r="P21" s="11" t="s">
        <v>164</v>
      </c>
      <c r="Q21" s="15" t="s">
        <v>165</v>
      </c>
      <c r="R21" s="11" t="s">
        <v>166</v>
      </c>
      <c r="S21" s="16">
        <v>22</v>
      </c>
      <c r="T21" s="16">
        <v>20</v>
      </c>
      <c r="U21" s="11" t="s">
        <v>187</v>
      </c>
      <c r="V21" s="11" t="s">
        <v>188</v>
      </c>
      <c r="W21" s="11" t="s">
        <v>164</v>
      </c>
      <c r="X21" s="17"/>
    </row>
    <row r="22" ht="23" customHeight="1" spans="1:24">
      <c r="A22" s="20" t="s">
        <v>96</v>
      </c>
      <c r="B22" s="21"/>
      <c r="C22" s="21"/>
      <c r="D22" s="21"/>
      <c r="E22" s="21"/>
      <c r="F22" s="21"/>
      <c r="G22" s="22"/>
      <c r="H22" s="27">
        <f>SUM(H15:H21)</f>
        <v>300.5</v>
      </c>
      <c r="I22" s="27">
        <f>SUM(I15:I21)</f>
        <v>80</v>
      </c>
      <c r="J22" s="27">
        <f>SUM(J15:J21)</f>
        <v>220.5</v>
      </c>
      <c r="K22" s="14"/>
      <c r="L22" s="11"/>
      <c r="M22" s="11"/>
      <c r="N22" s="11"/>
      <c r="O22" s="11"/>
      <c r="P22" s="11"/>
      <c r="Q22" s="11"/>
      <c r="R22" s="11"/>
      <c r="S22" s="11"/>
      <c r="T22" s="11"/>
      <c r="U22" s="11"/>
      <c r="V22" s="11"/>
      <c r="W22" s="11"/>
      <c r="X22" s="17"/>
    </row>
    <row r="23" ht="45" customHeight="1" spans="1:24">
      <c r="A23" s="10">
        <v>15</v>
      </c>
      <c r="B23" s="11" t="s">
        <v>99</v>
      </c>
      <c r="C23" s="11" t="s">
        <v>159</v>
      </c>
      <c r="D23" s="11" t="s">
        <v>160</v>
      </c>
      <c r="E23" s="11" t="s">
        <v>189</v>
      </c>
      <c r="F23" s="11" t="s">
        <v>97</v>
      </c>
      <c r="G23" s="12" t="s">
        <v>100</v>
      </c>
      <c r="H23" s="14">
        <v>180</v>
      </c>
      <c r="I23" s="14">
        <v>50</v>
      </c>
      <c r="J23" s="14">
        <f>H23-I23</f>
        <v>130</v>
      </c>
      <c r="K23" s="14" t="s">
        <v>162</v>
      </c>
      <c r="L23" s="11" t="s">
        <v>163</v>
      </c>
      <c r="M23" s="11" t="s">
        <v>164</v>
      </c>
      <c r="N23" s="11" t="s">
        <v>163</v>
      </c>
      <c r="O23" s="11" t="s">
        <v>164</v>
      </c>
      <c r="P23" s="11" t="s">
        <v>164</v>
      </c>
      <c r="Q23" s="15" t="s">
        <v>165</v>
      </c>
      <c r="R23" s="11" t="s">
        <v>166</v>
      </c>
      <c r="S23" s="11">
        <v>200</v>
      </c>
      <c r="T23" s="11">
        <v>10</v>
      </c>
      <c r="U23" s="25" t="s">
        <v>190</v>
      </c>
      <c r="V23" s="28" t="s">
        <v>191</v>
      </c>
      <c r="W23" s="11" t="s">
        <v>164</v>
      </c>
      <c r="X23" s="17"/>
    </row>
    <row r="24" ht="54" customHeight="1" spans="1:24">
      <c r="A24" s="10">
        <v>16</v>
      </c>
      <c r="B24" s="11" t="s">
        <v>105</v>
      </c>
      <c r="C24" s="11" t="s">
        <v>159</v>
      </c>
      <c r="D24" s="11" t="s">
        <v>160</v>
      </c>
      <c r="E24" s="11" t="s">
        <v>189</v>
      </c>
      <c r="F24" s="11" t="s">
        <v>104</v>
      </c>
      <c r="G24" s="29" t="s">
        <v>106</v>
      </c>
      <c r="H24" s="16">
        <v>175</v>
      </c>
      <c r="I24" s="16">
        <v>50</v>
      </c>
      <c r="J24" s="14">
        <f>H24-I24</f>
        <v>125</v>
      </c>
      <c r="K24" s="14" t="s">
        <v>162</v>
      </c>
      <c r="L24" s="11" t="s">
        <v>163</v>
      </c>
      <c r="M24" s="11" t="s">
        <v>164</v>
      </c>
      <c r="N24" s="11" t="s">
        <v>163</v>
      </c>
      <c r="O24" s="11" t="s">
        <v>164</v>
      </c>
      <c r="P24" s="11" t="s">
        <v>164</v>
      </c>
      <c r="Q24" s="15" t="s">
        <v>165</v>
      </c>
      <c r="R24" s="11" t="s">
        <v>166</v>
      </c>
      <c r="S24" s="11">
        <v>23</v>
      </c>
      <c r="T24" s="11">
        <v>5</v>
      </c>
      <c r="U24" s="11" t="s">
        <v>192</v>
      </c>
      <c r="V24" s="11" t="s">
        <v>193</v>
      </c>
      <c r="W24" s="11" t="s">
        <v>164</v>
      </c>
      <c r="X24" s="17"/>
    </row>
    <row r="25" ht="24" customHeight="1" spans="1:24">
      <c r="A25" s="20" t="s">
        <v>109</v>
      </c>
      <c r="B25" s="21"/>
      <c r="C25" s="21"/>
      <c r="D25" s="21"/>
      <c r="E25" s="21"/>
      <c r="F25" s="21"/>
      <c r="G25" s="22"/>
      <c r="H25" s="23">
        <f>SUM(H23:H24)</f>
        <v>355</v>
      </c>
      <c r="I25" s="23">
        <f>SUM(I23:I24)</f>
        <v>100</v>
      </c>
      <c r="J25" s="23">
        <f>SUM(J23:J24)</f>
        <v>255</v>
      </c>
      <c r="K25" s="14"/>
      <c r="L25" s="11"/>
      <c r="M25" s="11"/>
      <c r="N25" s="11"/>
      <c r="O25" s="11"/>
      <c r="P25" s="11"/>
      <c r="Q25" s="11"/>
      <c r="R25" s="11"/>
      <c r="S25" s="11"/>
      <c r="T25" s="11"/>
      <c r="U25" s="11"/>
      <c r="V25" s="11"/>
      <c r="W25" s="11"/>
      <c r="X25" s="17"/>
    </row>
    <row r="26" ht="45" customHeight="1" spans="1:24">
      <c r="A26" s="10">
        <v>17</v>
      </c>
      <c r="B26" s="11" t="s">
        <v>194</v>
      </c>
      <c r="C26" s="11" t="s">
        <v>159</v>
      </c>
      <c r="D26" s="11" t="s">
        <v>160</v>
      </c>
      <c r="E26" s="11" t="s">
        <v>161</v>
      </c>
      <c r="F26" s="11" t="s">
        <v>27</v>
      </c>
      <c r="G26" s="29" t="s">
        <v>195</v>
      </c>
      <c r="H26" s="14">
        <v>4.0068</v>
      </c>
      <c r="I26" s="14">
        <v>4.0068</v>
      </c>
      <c r="J26" s="14">
        <f>H26-I26</f>
        <v>0</v>
      </c>
      <c r="K26" s="14" t="s">
        <v>162</v>
      </c>
      <c r="L26" s="11" t="s">
        <v>163</v>
      </c>
      <c r="M26" s="11" t="s">
        <v>163</v>
      </c>
      <c r="N26" s="11" t="s">
        <v>163</v>
      </c>
      <c r="O26" s="11" t="s">
        <v>163</v>
      </c>
      <c r="P26" s="11" t="s">
        <v>163</v>
      </c>
      <c r="Q26" s="11" t="s">
        <v>196</v>
      </c>
      <c r="R26" s="11" t="s">
        <v>197</v>
      </c>
      <c r="S26" s="11">
        <v>200</v>
      </c>
      <c r="T26" s="11">
        <v>200</v>
      </c>
      <c r="U26" s="11" t="s">
        <v>27</v>
      </c>
      <c r="V26" s="11" t="s">
        <v>198</v>
      </c>
      <c r="W26" s="11" t="s">
        <v>164</v>
      </c>
      <c r="X26" s="17"/>
    </row>
    <row r="27" ht="45" customHeight="1" spans="1:24">
      <c r="A27" s="10">
        <v>18</v>
      </c>
      <c r="B27" s="11" t="s">
        <v>199</v>
      </c>
      <c r="C27" s="11" t="s">
        <v>159</v>
      </c>
      <c r="D27" s="11" t="s">
        <v>160</v>
      </c>
      <c r="E27" s="11" t="s">
        <v>161</v>
      </c>
      <c r="F27" s="11" t="s">
        <v>16</v>
      </c>
      <c r="G27" s="29" t="s">
        <v>195</v>
      </c>
      <c r="H27" s="14">
        <v>14.6952</v>
      </c>
      <c r="I27" s="14">
        <v>14.6952</v>
      </c>
      <c r="J27" s="14">
        <f>H27-I27</f>
        <v>0</v>
      </c>
      <c r="K27" s="14" t="s">
        <v>162</v>
      </c>
      <c r="L27" s="11" t="s">
        <v>163</v>
      </c>
      <c r="M27" s="11" t="s">
        <v>163</v>
      </c>
      <c r="N27" s="11" t="s">
        <v>163</v>
      </c>
      <c r="O27" s="11" t="s">
        <v>163</v>
      </c>
      <c r="P27" s="11" t="s">
        <v>163</v>
      </c>
      <c r="Q27" s="11" t="s">
        <v>196</v>
      </c>
      <c r="R27" s="11" t="s">
        <v>197</v>
      </c>
      <c r="S27" s="11">
        <v>913</v>
      </c>
      <c r="T27" s="11">
        <v>61</v>
      </c>
      <c r="U27" s="11" t="s">
        <v>16</v>
      </c>
      <c r="V27" s="11" t="s">
        <v>200</v>
      </c>
      <c r="W27" s="11" t="s">
        <v>164</v>
      </c>
      <c r="X27" s="11"/>
    </row>
    <row r="28" ht="45" customHeight="1" spans="1:24">
      <c r="A28" s="10">
        <v>19</v>
      </c>
      <c r="B28" s="11" t="s">
        <v>201</v>
      </c>
      <c r="C28" s="11" t="s">
        <v>159</v>
      </c>
      <c r="D28" s="11" t="s">
        <v>160</v>
      </c>
      <c r="E28" s="11" t="s">
        <v>161</v>
      </c>
      <c r="F28" s="11" t="s">
        <v>34</v>
      </c>
      <c r="G28" s="29" t="s">
        <v>195</v>
      </c>
      <c r="H28" s="14">
        <v>12.852</v>
      </c>
      <c r="I28" s="14">
        <v>12.852</v>
      </c>
      <c r="J28" s="14">
        <f>H28-I28</f>
        <v>0</v>
      </c>
      <c r="K28" s="14" t="s">
        <v>162</v>
      </c>
      <c r="L28" s="11" t="s">
        <v>163</v>
      </c>
      <c r="M28" s="11" t="s">
        <v>163</v>
      </c>
      <c r="N28" s="11" t="s">
        <v>163</v>
      </c>
      <c r="O28" s="11" t="s">
        <v>163</v>
      </c>
      <c r="P28" s="11" t="s">
        <v>163</v>
      </c>
      <c r="Q28" s="11" t="s">
        <v>196</v>
      </c>
      <c r="R28" s="11" t="s">
        <v>197</v>
      </c>
      <c r="S28" s="11">
        <v>1980</v>
      </c>
      <c r="T28" s="11">
        <v>1980</v>
      </c>
      <c r="U28" s="11" t="s">
        <v>34</v>
      </c>
      <c r="V28" s="11" t="s">
        <v>202</v>
      </c>
      <c r="W28" s="11" t="s">
        <v>164</v>
      </c>
      <c r="X28" s="17"/>
    </row>
    <row r="29" ht="45" customHeight="1" spans="1:24">
      <c r="A29" s="10">
        <v>20</v>
      </c>
      <c r="B29" s="11" t="s">
        <v>203</v>
      </c>
      <c r="C29" s="11" t="s">
        <v>159</v>
      </c>
      <c r="D29" s="11" t="s">
        <v>160</v>
      </c>
      <c r="E29" s="11" t="s">
        <v>161</v>
      </c>
      <c r="F29" s="11" t="s">
        <v>117</v>
      </c>
      <c r="G29" s="29" t="s">
        <v>195</v>
      </c>
      <c r="H29" s="30">
        <v>1.512</v>
      </c>
      <c r="I29" s="30">
        <v>1.512</v>
      </c>
      <c r="J29" s="14">
        <f>H29-I29</f>
        <v>0</v>
      </c>
      <c r="K29" s="14" t="s">
        <v>162</v>
      </c>
      <c r="L29" s="11" t="s">
        <v>163</v>
      </c>
      <c r="M29" s="11" t="s">
        <v>163</v>
      </c>
      <c r="N29" s="11" t="s">
        <v>163</v>
      </c>
      <c r="O29" s="11" t="s">
        <v>163</v>
      </c>
      <c r="P29" s="11" t="s">
        <v>163</v>
      </c>
      <c r="Q29" s="11" t="s">
        <v>196</v>
      </c>
      <c r="R29" s="11" t="s">
        <v>197</v>
      </c>
      <c r="S29" s="11">
        <v>300</v>
      </c>
      <c r="T29" s="11">
        <v>120</v>
      </c>
      <c r="U29" s="11" t="s">
        <v>117</v>
      </c>
      <c r="V29" s="11" t="s">
        <v>204</v>
      </c>
      <c r="W29" s="11" t="s">
        <v>164</v>
      </c>
      <c r="X29" s="17"/>
    </row>
    <row r="30" ht="45" customHeight="1" spans="1:24">
      <c r="A30" s="10">
        <v>21</v>
      </c>
      <c r="B30" s="11" t="s">
        <v>205</v>
      </c>
      <c r="C30" s="11" t="s">
        <v>159</v>
      </c>
      <c r="D30" s="11" t="s">
        <v>160</v>
      </c>
      <c r="E30" s="11" t="s">
        <v>161</v>
      </c>
      <c r="F30" s="11" t="s">
        <v>118</v>
      </c>
      <c r="G30" s="29" t="s">
        <v>195</v>
      </c>
      <c r="H30" s="14">
        <v>1.134</v>
      </c>
      <c r="I30" s="14">
        <v>1.134</v>
      </c>
      <c r="J30" s="14">
        <v>0</v>
      </c>
      <c r="K30" s="14" t="s">
        <v>162</v>
      </c>
      <c r="L30" s="11" t="s">
        <v>163</v>
      </c>
      <c r="M30" s="11" t="s">
        <v>163</v>
      </c>
      <c r="N30" s="11" t="s">
        <v>163</v>
      </c>
      <c r="O30" s="11" t="s">
        <v>163</v>
      </c>
      <c r="P30" s="11" t="s">
        <v>163</v>
      </c>
      <c r="Q30" s="11" t="s">
        <v>196</v>
      </c>
      <c r="R30" s="11" t="s">
        <v>197</v>
      </c>
      <c r="S30" s="11">
        <v>35</v>
      </c>
      <c r="T30" s="11">
        <v>25</v>
      </c>
      <c r="U30" s="11" t="s">
        <v>206</v>
      </c>
      <c r="V30" s="11" t="s">
        <v>207</v>
      </c>
      <c r="W30" s="11" t="s">
        <v>164</v>
      </c>
      <c r="X30" s="17"/>
    </row>
    <row r="31" ht="20" customHeight="1" spans="1:24">
      <c r="A31" s="20" t="s">
        <v>208</v>
      </c>
      <c r="B31" s="21"/>
      <c r="C31" s="21"/>
      <c r="D31" s="21"/>
      <c r="E31" s="21"/>
      <c r="F31" s="21"/>
      <c r="G31" s="22"/>
      <c r="H31" s="26">
        <f>SUM(H26:H30)</f>
        <v>34.2</v>
      </c>
      <c r="I31" s="26">
        <f>SUM(I26:I30)</f>
        <v>34.2</v>
      </c>
      <c r="J31" s="26">
        <f>SUM(J26:J30)</f>
        <v>0</v>
      </c>
      <c r="K31" s="14"/>
      <c r="L31" s="11"/>
      <c r="M31" s="11"/>
      <c r="N31" s="11"/>
      <c r="O31" s="11"/>
      <c r="P31" s="11"/>
      <c r="Q31" s="11"/>
      <c r="R31" s="11"/>
      <c r="S31" s="10"/>
      <c r="T31" s="10"/>
      <c r="U31" s="31"/>
      <c r="V31" s="10"/>
      <c r="W31" s="11"/>
      <c r="X31" s="17"/>
    </row>
    <row r="32" ht="45" customHeight="1" spans="1:24">
      <c r="A32" s="10">
        <v>22</v>
      </c>
      <c r="B32" s="11" t="s">
        <v>130</v>
      </c>
      <c r="C32" s="11" t="s">
        <v>159</v>
      </c>
      <c r="D32" s="11" t="s">
        <v>173</v>
      </c>
      <c r="E32" s="11" t="s">
        <v>174</v>
      </c>
      <c r="F32" s="11" t="s">
        <v>16</v>
      </c>
      <c r="G32" s="29" t="s">
        <v>131</v>
      </c>
      <c r="H32" s="14">
        <v>240</v>
      </c>
      <c r="I32" s="14">
        <v>100</v>
      </c>
      <c r="J32" s="14">
        <f>H32-I32</f>
        <v>140</v>
      </c>
      <c r="K32" s="14" t="s">
        <v>162</v>
      </c>
      <c r="L32" s="11" t="s">
        <v>163</v>
      </c>
      <c r="M32" s="11" t="s">
        <v>164</v>
      </c>
      <c r="N32" s="11" t="s">
        <v>163</v>
      </c>
      <c r="O32" s="11" t="s">
        <v>164</v>
      </c>
      <c r="P32" s="11" t="s">
        <v>164</v>
      </c>
      <c r="Q32" s="15" t="s">
        <v>165</v>
      </c>
      <c r="R32" s="11" t="s">
        <v>166</v>
      </c>
      <c r="S32" s="11">
        <v>1000</v>
      </c>
      <c r="T32" s="11">
        <v>10</v>
      </c>
      <c r="U32" s="11" t="s">
        <v>209</v>
      </c>
      <c r="V32" s="11" t="s">
        <v>210</v>
      </c>
      <c r="W32" s="11" t="s">
        <v>164</v>
      </c>
      <c r="X32" s="17"/>
    </row>
    <row r="33" ht="72" customHeight="1" spans="1:24">
      <c r="A33" s="10">
        <v>23</v>
      </c>
      <c r="B33" s="11" t="s">
        <v>133</v>
      </c>
      <c r="C33" s="11" t="s">
        <v>159</v>
      </c>
      <c r="D33" s="11" t="s">
        <v>160</v>
      </c>
      <c r="E33" s="11" t="s">
        <v>161</v>
      </c>
      <c r="F33" s="11" t="s">
        <v>49</v>
      </c>
      <c r="G33" s="29" t="s">
        <v>211</v>
      </c>
      <c r="H33" s="14">
        <v>60</v>
      </c>
      <c r="I33" s="14">
        <v>50</v>
      </c>
      <c r="J33" s="14">
        <f>H33-I33</f>
        <v>10</v>
      </c>
      <c r="K33" s="14" t="s">
        <v>162</v>
      </c>
      <c r="L33" s="11" t="s">
        <v>163</v>
      </c>
      <c r="M33" s="11" t="s">
        <v>164</v>
      </c>
      <c r="N33" s="11" t="s">
        <v>163</v>
      </c>
      <c r="O33" s="11" t="s">
        <v>164</v>
      </c>
      <c r="P33" s="11" t="s">
        <v>164</v>
      </c>
      <c r="Q33" s="15" t="s">
        <v>165</v>
      </c>
      <c r="R33" s="11" t="s">
        <v>166</v>
      </c>
      <c r="S33" s="11">
        <v>160</v>
      </c>
      <c r="T33" s="11">
        <v>56</v>
      </c>
      <c r="U33" s="11" t="s">
        <v>212</v>
      </c>
      <c r="V33" s="11" t="s">
        <v>213</v>
      </c>
      <c r="W33" s="11" t="s">
        <v>164</v>
      </c>
      <c r="X33" s="17"/>
    </row>
    <row r="34" ht="28" customHeight="1" spans="1:24">
      <c r="A34" s="20" t="s">
        <v>214</v>
      </c>
      <c r="B34" s="21"/>
      <c r="C34" s="21"/>
      <c r="D34" s="21"/>
      <c r="E34" s="21"/>
      <c r="F34" s="21"/>
      <c r="G34" s="22"/>
      <c r="H34" s="26">
        <f>SUM(H32:H33)</f>
        <v>300</v>
      </c>
      <c r="I34" s="26">
        <f>SUM(I32:I33)</f>
        <v>150</v>
      </c>
      <c r="J34" s="26">
        <f>SUM(J32:J33)</f>
        <v>150</v>
      </c>
      <c r="K34" s="17"/>
      <c r="L34" s="17"/>
      <c r="M34" s="17"/>
      <c r="N34" s="17"/>
      <c r="O34" s="17"/>
      <c r="P34" s="17"/>
      <c r="Q34" s="17"/>
      <c r="R34" s="17"/>
      <c r="S34" s="10"/>
      <c r="T34" s="10"/>
      <c r="U34" s="31"/>
      <c r="V34" s="10"/>
      <c r="W34" s="17"/>
      <c r="X34" s="17"/>
    </row>
    <row r="35" ht="42" customHeight="1" spans="1:24">
      <c r="A35" s="20" t="s">
        <v>215</v>
      </c>
      <c r="B35" s="21"/>
      <c r="C35" s="21"/>
      <c r="D35" s="21"/>
      <c r="E35" s="21"/>
      <c r="F35" s="21"/>
      <c r="G35" s="22"/>
      <c r="H35" s="32">
        <f>H34+H31+H25+H22+H14+H12+H8</f>
        <v>1608.1</v>
      </c>
      <c r="I35" s="32">
        <f>I34+I31+I25+I22+I14+I12+I8</f>
        <v>534.2</v>
      </c>
      <c r="J35" s="32">
        <f>J34+J31+J25+J22+J14+J12+J8</f>
        <v>1073.9</v>
      </c>
      <c r="K35" s="17"/>
      <c r="L35" s="17"/>
      <c r="M35" s="17"/>
      <c r="N35" s="17"/>
      <c r="O35" s="17"/>
      <c r="P35" s="17"/>
      <c r="Q35" s="17"/>
      <c r="R35" s="17"/>
      <c r="S35" s="10"/>
      <c r="T35" s="10"/>
      <c r="U35" s="31"/>
      <c r="V35" s="10"/>
      <c r="W35" s="17"/>
      <c r="X35" s="17"/>
    </row>
  </sheetData>
  <autoFilter xmlns:etc="http://www.wps.cn/officeDocument/2017/etCustomData" ref="Q28:R30" etc:filterBottomFollowUsedRange="0">
    <extLst/>
  </autoFilter>
  <mergeCells count="31">
    <mergeCell ref="I3:J3"/>
    <mergeCell ref="L3:M3"/>
    <mergeCell ref="A8:G8"/>
    <mergeCell ref="A12:G12"/>
    <mergeCell ref="A14:G14"/>
    <mergeCell ref="A22:G22"/>
    <mergeCell ref="A25:G25"/>
    <mergeCell ref="A31:G31"/>
    <mergeCell ref="A34:G34"/>
    <mergeCell ref="A35:G35"/>
    <mergeCell ref="A3:A4"/>
    <mergeCell ref="B3:B4"/>
    <mergeCell ref="C3:C4"/>
    <mergeCell ref="D3:D4"/>
    <mergeCell ref="E3:E4"/>
    <mergeCell ref="F3:F4"/>
    <mergeCell ref="G3:G4"/>
    <mergeCell ref="H3:H4"/>
    <mergeCell ref="K3:K4"/>
    <mergeCell ref="N3:N4"/>
    <mergeCell ref="O3:O4"/>
    <mergeCell ref="P3:P4"/>
    <mergeCell ref="Q3:Q4"/>
    <mergeCell ref="R3:R4"/>
    <mergeCell ref="S3:S4"/>
    <mergeCell ref="T3:T4"/>
    <mergeCell ref="U3:U4"/>
    <mergeCell ref="V3:V4"/>
    <mergeCell ref="W3:W4"/>
    <mergeCell ref="X3:X4"/>
    <mergeCell ref="A1:X2"/>
  </mergeCells>
  <pageMargins left="0.751388888888889" right="0.751388888888889" top="1" bottom="1" header="0.5" footer="0.5"/>
  <pageSetup paperSize="9" scale="50" orientation="landscape" horizontalDpi="600"/>
  <headerFooter/>
  <ignoredErrors>
    <ignoredError sqref="A35:BS35 B34:BS34 W32:BS33 R32:R33 H33:P33 A33:F33 A32:P32 B31:BS31 W26:BS30 H26:R30 A26:F30 A25:BS25 W23:BS24 R23:R24 F24:P24 A24:D24 A23:P23 A22:BS22 W15:BS21 R15:R21 H21:P21 A21:F21 A15:P20 A14:BS14 W13:BS13 R13 A13:P13 A12:BS12 W9:BS11 R9:R11 A9:P11 B8:BS8 R6:R7 A6:P7 W5:BS7 A5:R5 A2:BS4 B1:BS1"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五大产业链项目</vt:lpstr>
      <vt:lpstr>撂荒地整治</vt:lpstr>
      <vt:lpstr>帮扶产业提升资金项目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她</cp:lastModifiedBy>
  <dcterms:created xsi:type="dcterms:W3CDTF">2025-08-18T06:30:00Z</dcterms:created>
  <dcterms:modified xsi:type="dcterms:W3CDTF">2025-12-12T06:25:09Z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BB93F160878D40509D93D82F263A81FB_13</vt:lpwstr>
  </property>
  <property fmtid="{D5CDD505-2E9C-101B-9397-08002B2CF9AE}" pid="3" name="KSOProductBuildVer">
    <vt:lpwstr>2052-12.1.0.24034</vt:lpwstr>
  </property>
  <property fmtid="{D5CDD505-2E9C-101B-9397-08002B2CF9AE}" pid="4" name="CalculationRule">
    <vt:i4>0</vt:i4>
  </property>
</Properties>
</file>